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4352" documentId="14_{62F12A09-33BE-4A0D-80B7-2767BA6ECF13}" xr6:coauthVersionLast="47" xr6:coauthVersionMax="47" xr10:uidLastSave="{237BA085-18F5-4198-82DB-F6AF3173E633}"/>
  <bookViews>
    <workbookView minimized="1" xWindow="0" yWindow="2940" windowWidth="21585" windowHeight="12555" xr2:uid="{00000000-000D-0000-FFFF-FFFF00000000}"/>
  </bookViews>
  <sheets>
    <sheet name="2025" sheetId="18" r:id="rId1"/>
    <sheet name="Termine" sheetId="17" r:id="rId2"/>
    <sheet name="Vorlage" sheetId="13" r:id="rId3"/>
    <sheet name="2022" sheetId="10" r:id="rId4"/>
    <sheet name="2021" sheetId="1" r:id="rId5"/>
    <sheet name="2019" sheetId="4" r:id="rId6"/>
    <sheet name="Vorlage7" sheetId="11" r:id="rId7"/>
  </sheets>
  <definedNames>
    <definedName name="_xlnm.Print_Area" localSheetId="2">Vorlage!$A$1:$O$49</definedName>
    <definedName name="_xlnm.Print_Area" localSheetId="6">Vorlage7!$A$1:$U$32</definedName>
    <definedName name="_xlnm.Print_Titles" localSheetId="2">Vorlage!$1:$1</definedName>
    <definedName name="_xlnm.Print_Titles" localSheetId="6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7" i="18" l="1"/>
  <c r="C128" i="18"/>
  <c r="D128" i="18"/>
  <c r="C86" i="18"/>
  <c r="D86" i="18"/>
  <c r="C87" i="18"/>
  <c r="D87" i="18"/>
  <c r="C80" i="18"/>
  <c r="D80" i="18"/>
  <c r="C73" i="18"/>
  <c r="D73" i="18"/>
  <c r="C57" i="18"/>
  <c r="D57" i="18"/>
  <c r="C53" i="18"/>
  <c r="D53" i="18"/>
  <c r="C47" i="18"/>
  <c r="D47" i="18"/>
  <c r="C45" i="18"/>
  <c r="D45" i="18"/>
  <c r="C38" i="18"/>
  <c r="D38" i="18"/>
  <c r="C33" i="18"/>
  <c r="D33" i="18"/>
  <c r="C2" i="18"/>
  <c r="C4" i="18"/>
  <c r="C3" i="18"/>
  <c r="C5" i="18"/>
  <c r="C6" i="18"/>
  <c r="C7" i="18"/>
  <c r="C8" i="18"/>
  <c r="C9" i="18"/>
  <c r="C10" i="18"/>
  <c r="C11" i="18"/>
  <c r="C12" i="18"/>
  <c r="C13" i="18"/>
  <c r="C15" i="18"/>
  <c r="C16" i="18"/>
  <c r="C17" i="18"/>
  <c r="C14" i="18"/>
  <c r="C19" i="18"/>
  <c r="C20" i="18"/>
  <c r="C22" i="18"/>
  <c r="C23" i="18"/>
  <c r="C24" i="18"/>
  <c r="C25" i="18"/>
  <c r="C18" i="18"/>
  <c r="C28" i="18"/>
  <c r="C29" i="18"/>
  <c r="C30" i="18"/>
  <c r="C31" i="18"/>
  <c r="C32" i="18"/>
  <c r="C34" i="18"/>
  <c r="C35" i="18"/>
  <c r="C36" i="18"/>
  <c r="C37" i="18"/>
  <c r="C39" i="18"/>
  <c r="C40" i="18"/>
  <c r="C41" i="18"/>
  <c r="C42" i="18"/>
  <c r="C43" i="18"/>
  <c r="C44" i="18"/>
  <c r="C46" i="18"/>
  <c r="C48" i="18"/>
  <c r="C49" i="18"/>
  <c r="C21" i="18"/>
  <c r="C50" i="18"/>
  <c r="C51" i="18"/>
  <c r="C52" i="18"/>
  <c r="C54" i="18"/>
  <c r="C55" i="18"/>
  <c r="C56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27" i="18"/>
  <c r="C26" i="18"/>
  <c r="C74" i="18"/>
  <c r="C75" i="18"/>
  <c r="C76" i="18"/>
  <c r="C77" i="18"/>
  <c r="C78" i="18"/>
  <c r="C79" i="18"/>
  <c r="C81" i="18"/>
  <c r="C82" i="18"/>
  <c r="C83" i="18"/>
  <c r="C84" i="18"/>
  <c r="C85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9" i="18"/>
  <c r="C130" i="18"/>
  <c r="C131" i="18"/>
  <c r="C132" i="18"/>
  <c r="C133" i="18"/>
  <c r="C134" i="18"/>
  <c r="C135" i="18"/>
  <c r="D2" i="18"/>
  <c r="D4" i="18"/>
  <c r="D3" i="18"/>
  <c r="D5" i="18"/>
  <c r="D6" i="18"/>
  <c r="D7" i="18"/>
  <c r="D8" i="18"/>
  <c r="D9" i="18"/>
  <c r="D10" i="18"/>
  <c r="D11" i="18"/>
  <c r="D12" i="18"/>
  <c r="D13" i="18"/>
  <c r="D15" i="18"/>
  <c r="D16" i="18"/>
  <c r="D17" i="18"/>
  <c r="D14" i="18"/>
  <c r="D19" i="18"/>
  <c r="D20" i="18"/>
  <c r="D22" i="18"/>
  <c r="D23" i="18"/>
  <c r="D24" i="18"/>
  <c r="D25" i="18"/>
  <c r="D18" i="18"/>
  <c r="D28" i="18"/>
  <c r="D29" i="18"/>
  <c r="D30" i="18"/>
  <c r="D31" i="18"/>
  <c r="D32" i="18"/>
  <c r="D34" i="18"/>
  <c r="D35" i="18"/>
  <c r="D36" i="18"/>
  <c r="D37" i="18"/>
  <c r="D39" i="18"/>
  <c r="D40" i="18"/>
  <c r="D41" i="18"/>
  <c r="D42" i="18"/>
  <c r="D43" i="18"/>
  <c r="D44" i="18"/>
  <c r="D46" i="18"/>
  <c r="D48" i="18"/>
  <c r="D49" i="18"/>
  <c r="D21" i="18"/>
  <c r="D50" i="18"/>
  <c r="D51" i="18"/>
  <c r="D52" i="18"/>
  <c r="D54" i="18"/>
  <c r="D55" i="18"/>
  <c r="D56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27" i="18"/>
  <c r="D26" i="18"/>
  <c r="D74" i="18"/>
  <c r="D75" i="18"/>
  <c r="D76" i="18"/>
  <c r="D77" i="18"/>
  <c r="D78" i="18"/>
  <c r="D79" i="18"/>
  <c r="D81" i="18"/>
  <c r="D82" i="18"/>
  <c r="D83" i="18"/>
  <c r="D84" i="18"/>
  <c r="D85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9" i="18"/>
  <c r="D130" i="18"/>
  <c r="D131" i="18"/>
  <c r="D132" i="18"/>
  <c r="D133" i="18"/>
  <c r="D134" i="18"/>
  <c r="D135" i="18"/>
  <c r="F137" i="18"/>
  <c r="G137" i="18"/>
  <c r="H137" i="18"/>
  <c r="I137" i="18"/>
  <c r="J137" i="18"/>
  <c r="K137" i="18"/>
  <c r="L137" i="18"/>
  <c r="M137" i="18"/>
  <c r="N137" i="18"/>
  <c r="O137" i="18"/>
  <c r="P137" i="18"/>
  <c r="Q137" i="18"/>
  <c r="B70" i="17" l="1"/>
  <c r="B68" i="17"/>
  <c r="B69" i="17"/>
  <c r="B65" i="17"/>
  <c r="B67" i="17"/>
  <c r="B66" i="17"/>
  <c r="B64" i="17"/>
  <c r="B63" i="17"/>
  <c r="C137" i="18" l="1"/>
  <c r="A86" i="18" l="1"/>
  <c r="A128" i="18"/>
  <c r="A80" i="18"/>
  <c r="A87" i="18"/>
  <c r="A57" i="18"/>
  <c r="A73" i="18"/>
  <c r="A47" i="18"/>
  <c r="A53" i="18"/>
  <c r="A38" i="18"/>
  <c r="A45" i="18"/>
  <c r="A120" i="18"/>
  <c r="A33" i="18"/>
  <c r="A119" i="18"/>
  <c r="A132" i="18"/>
  <c r="A96" i="18"/>
  <c r="A97" i="18"/>
  <c r="A88" i="18"/>
  <c r="A89" i="18"/>
  <c r="A67" i="18"/>
  <c r="A71" i="18"/>
  <c r="A98" i="18"/>
  <c r="A54" i="18"/>
  <c r="A59" i="18"/>
  <c r="A81" i="18"/>
  <c r="A48" i="18"/>
  <c r="A58" i="18"/>
  <c r="A18" i="18"/>
  <c r="A41" i="18"/>
  <c r="A130" i="18"/>
  <c r="A129" i="18"/>
  <c r="A112" i="18"/>
  <c r="A125" i="18"/>
  <c r="A110" i="18"/>
  <c r="A111" i="18"/>
  <c r="A90" i="18"/>
  <c r="A102" i="18"/>
  <c r="A49" i="18"/>
  <c r="A55" i="18"/>
  <c r="A134" i="18"/>
  <c r="A42" i="18"/>
  <c r="A82" i="18"/>
  <c r="A35" i="18"/>
  <c r="A63" i="18"/>
  <c r="A64" i="18"/>
  <c r="A65" i="18"/>
  <c r="A60" i="18"/>
  <c r="A28" i="18"/>
  <c r="A21" i="18"/>
  <c r="A56" i="18"/>
  <c r="A131" i="18"/>
  <c r="A99" i="18"/>
  <c r="A100" i="18"/>
  <c r="A76" i="18"/>
  <c r="A91" i="18"/>
  <c r="A26" i="18"/>
  <c r="A29" i="18"/>
  <c r="A121" i="18"/>
  <c r="A34" i="18"/>
  <c r="A103" i="18"/>
  <c r="A126" i="18"/>
  <c r="A113" i="18"/>
  <c r="A114" i="18"/>
  <c r="A31" i="18"/>
  <c r="A104" i="18"/>
  <c r="A77" i="18"/>
  <c r="A83" i="18"/>
  <c r="A85" i="18"/>
  <c r="A68" i="18"/>
  <c r="A74" i="18"/>
  <c r="A84" i="18"/>
  <c r="A20" i="18"/>
  <c r="A72" i="18"/>
  <c r="A115" i="18"/>
  <c r="A135" i="18"/>
  <c r="A116" i="18"/>
  <c r="A127" i="18"/>
  <c r="A101" i="18"/>
  <c r="A105" i="18"/>
  <c r="A92" i="18"/>
  <c r="A93" i="18"/>
  <c r="A15" i="18"/>
  <c r="A27" i="18"/>
  <c r="A14" i="18"/>
  <c r="A5" i="18"/>
  <c r="A117" i="18"/>
  <c r="A12" i="18"/>
  <c r="A109" i="18"/>
  <c r="A124" i="18"/>
  <c r="A3" i="18"/>
  <c r="A108" i="18"/>
  <c r="A37" i="18"/>
  <c r="A22" i="18"/>
  <c r="A19" i="18"/>
  <c r="A46" i="18"/>
  <c r="A24" i="18"/>
  <c r="A118" i="18"/>
  <c r="A107" i="18"/>
  <c r="A44" i="18"/>
  <c r="A106" i="18"/>
  <c r="A25" i="18"/>
  <c r="A17" i="18"/>
  <c r="A95" i="18"/>
  <c r="A30" i="18"/>
  <c r="A11" i="18"/>
  <c r="A133" i="18"/>
  <c r="A39" i="18"/>
  <c r="A51" i="18"/>
  <c r="A50" i="18"/>
  <c r="A69" i="18"/>
  <c r="A4" i="18"/>
  <c r="A66" i="18"/>
  <c r="A61" i="18"/>
  <c r="A62" i="18"/>
  <c r="A36" i="18"/>
  <c r="A79" i="18"/>
  <c r="A23" i="18"/>
  <c r="A9" i="18"/>
  <c r="A16" i="18"/>
  <c r="A8" i="18"/>
  <c r="A123" i="18"/>
  <c r="A6" i="18"/>
  <c r="A52" i="18"/>
  <c r="A43" i="18"/>
  <c r="A40" i="18"/>
  <c r="A75" i="18"/>
  <c r="A122" i="18"/>
  <c r="A32" i="18"/>
  <c r="A7" i="18"/>
  <c r="A10" i="18"/>
  <c r="A13" i="18"/>
  <c r="A94" i="18"/>
  <c r="A78" i="18"/>
  <c r="A70" i="18"/>
  <c r="A2" i="18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E207" i="10" l="1"/>
  <c r="F207" i="10" l="1"/>
  <c r="D247" i="1" l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<sst xmlns="http://schemas.openxmlformats.org/spreadsheetml/2006/main" count="1046" uniqueCount="914">
  <si>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</si>
  <si>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</si>
  <si>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</si>
  <si>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</si>
  <si>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</si>
  <si>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</si>
  <si>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</si>
  <si>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</si>
  <si>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</si>
  <si>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</si>
  <si>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</si>
  <si>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</si>
  <si>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</si>
  <si>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</si>
  <si>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</si>
  <si>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</si>
  <si>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</si>
  <si>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</si>
  <si>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</si>
  <si>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</si>
  <si>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</si>
  <si>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</si>
  <si>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</si>
  <si>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</si>
  <si>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</si>
  <si>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</si>
  <si>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</si>
  <si>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</si>
  <si>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</si>
  <si>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</si>
  <si>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</si>
  <si>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</si>
  <si>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</si>
  <si>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</si>
  <si>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</si>
  <si>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</si>
  <si>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</si>
  <si>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</si>
  <si>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</si>
  <si>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</si>
  <si>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</si>
  <si>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</si>
  <si>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</si>
  <si>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</si>
  <si>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</si>
  <si>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</si>
  <si>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</si>
  <si>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</si>
  <si>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</si>
  <si>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</si>
  <si>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</si>
  <si>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</si>
  <si>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</si>
  <si>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</si>
  <si>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</si>
  <si>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</si>
  <si>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</si>
  <si>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</si>
  <si>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</si>
  <si>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</si>
  <si>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</si>
  <si>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</si>
  <si>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</si>
  <si>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</si>
  <si>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</si>
  <si>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</si>
  <si>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</si>
  <si>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</si>
  <si>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</si>
  <si>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</si>
  <si>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</si>
  <si>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</si>
  <si>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</si>
  <si>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</si>
  <si>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</si>
  <si>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</si>
  <si>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</si>
  <si>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</si>
  <si>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</si>
  <si>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</si>
  <si>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</si>
  <si>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</si>
  <si>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</si>
  <si>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</si>
  <si>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</si>
  <si>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</si>
  <si>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</si>
  <si>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</si>
  <si>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</si>
  <si>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</si>
  <si>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</si>
  <si>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</si>
  <si>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</si>
  <si>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</si>
  <si>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</si>
  <si>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</si>
  <si>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</si>
  <si>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</si>
  <si>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</si>
  <si>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</si>
  <si>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</si>
  <si>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</si>
  <si>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</si>
  <si>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</si>
  <si>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</si>
  <si>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</si>
  <si>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</si>
  <si>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</si>
  <si>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</si>
  <si>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</si>
  <si>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</si>
  <si>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</si>
  <si>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</si>
  <si>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</si>
  <si>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</si>
  <si>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</si>
  <si>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</si>
  <si>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</si>
  <si>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</si>
  <si>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</si>
  <si>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</si>
  <si>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</si>
  <si>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</si>
  <si>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</si>
  <si>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</si>
  <si>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</si>
  <si>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</si>
  <si>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</si>
  <si>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</si>
  <si>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</si>
  <si>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</si>
  <si>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</si>
  <si>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</si>
  <si>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</si>
  <si>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</si>
  <si>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</si>
  <si>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</si>
  <si>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</si>
  <si>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</si>
  <si>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</si>
  <si>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</si>
  <si>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</si>
  <si>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</si>
  <si>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</si>
  <si>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</si>
  <si>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</si>
  <si>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</si>
  <si>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</si>
  <si>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</si>
  <si>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</si>
  <si>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</si>
  <si>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</si>
  <si>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</si>
  <si>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</si>
  <si>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</si>
  <si>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</si>
  <si>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</si>
  <si>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</si>
  <si>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</si>
  <si>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</si>
  <si>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</si>
  <si>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</si>
  <si>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</si>
  <si>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</si>
  <si>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</si>
  <si>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</si>
  <si>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</si>
  <si>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</si>
  <si>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</si>
  <si>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</si>
  <si>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</si>
  <si>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</si>
  <si>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</si>
  <si>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</si>
  <si>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</si>
  <si>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</si>
  <si>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</si>
  <si>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</si>
  <si>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</si>
  <si>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</si>
  <si>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</si>
  <si>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</si>
  <si>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</si>
  <si>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</si>
  <si>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</si>
  <si>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</si>
  <si>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</si>
  <si>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</si>
  <si>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</si>
  <si>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</si>
  <si>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</si>
  <si>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</si>
  <si>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</si>
  <si>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</si>
  <si>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</si>
  <si>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</si>
  <si>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</si>
  <si>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</si>
  <si>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</si>
  <si>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</si>
  <si>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</si>
  <si>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</si>
  <si>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</si>
  <si>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</si>
  <si>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</si>
  <si>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</si>
  <si>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</si>
  <si>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</si>
  <si>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</si>
  <si>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</si>
  <si>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</si>
  <si>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</si>
  <si>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</si>
  <si>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</si>
  <si>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</si>
  <si>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</si>
  <si>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</si>
  <si>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</si>
  <si>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</si>
  <si>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</si>
  <si>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</si>
  <si>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</si>
  <si>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</si>
  <si>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</si>
  <si>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</si>
  <si>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</si>
  <si>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</si>
  <si>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</si>
  <si>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</si>
  <si>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</si>
  <si>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</si>
  <si>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</si>
  <si>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</si>
  <si>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</si>
  <si>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</si>
  <si>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</si>
  <si>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</si>
  <si>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</si>
  <si>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</si>
  <si>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</si>
  <si>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</si>
  <si>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</si>
  <si>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</si>
  <si>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</si>
  <si>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</si>
  <si>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</si>
  <si>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</si>
  <si>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</si>
  <si>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</si>
  <si>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</si>
  <si>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</si>
  <si>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</si>
  <si>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</si>
  <si>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</si>
  <si>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</si>
  <si>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</si>
  <si>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</si>
  <si>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</si>
  <si>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</si>
  <si>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</si>
  <si>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</si>
  <si>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</si>
  <si>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</si>
  <si>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</si>
  <si>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</si>
  <si>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</si>
  <si>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</si>
  <si>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</si>
  <si>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</si>
  <si>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</si>
  <si>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</si>
  <si>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</si>
  <si>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</si>
  <si>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</si>
  <si>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</si>
  <si>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</si>
  <si>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</si>
  <si>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</si>
  <si>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</si>
  <si>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</si>
  <si>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</si>
  <si>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</si>
  <si>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</si>
  <si>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</si>
  <si>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</si>
  <si>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</si>
  <si>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</si>
  <si>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</si>
  <si>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</si>
  <si>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</si>
  <si>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</si>
  <si>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</si>
  <si>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</si>
  <si>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</si>
  <si>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</si>
  <si>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</si>
  <si>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</si>
  <si>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</si>
  <si>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</si>
  <si>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</si>
  <si>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</si>
  <si>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</si>
  <si>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</si>
  <si>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</si>
  <si>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</si>
  <si>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</si>
  <si>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</si>
  <si>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</si>
  <si>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</si>
  <si>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</si>
  <si>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</si>
  <si>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</si>
  <si>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</si>
  <si>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</si>
  <si>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</si>
  <si>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</si>
  <si>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</si>
  <si>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</si>
  <si>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</si>
  <si>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</si>
  <si>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</si>
  <si>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</si>
  <si>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</si>
  <si>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</si>
  <si>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</si>
  <si>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</si>
  <si>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</si>
  <si>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</si>
  <si>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</si>
  <si>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</si>
  <si>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</si>
  <si>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</si>
  <si>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</si>
  <si>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</si>
  <si>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</si>
  <si>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</si>
  <si>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</si>
  <si>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</si>
  <si>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</si>
  <si>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</si>
  <si>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</si>
  <si>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</si>
  <si>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</si>
  <si>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</si>
  <si>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</si>
  <si>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</si>
  <si>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</si>
  <si>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</si>
  <si>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</si>
  <si>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</si>
  <si>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</si>
  <si>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</si>
  <si>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</si>
  <si>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</si>
  <si>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</si>
  <si>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</si>
  <si>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</si>
  <si>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</si>
  <si>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</si>
  <si>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</si>
  <si>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</si>
  <si>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</si>
  <si>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</si>
  <si>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</si>
  <si>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</si>
  <si>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</si>
  <si>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</si>
  <si>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</si>
  <si>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</si>
  <si>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</si>
  <si>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</si>
  <si>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</si>
  <si>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</si>
  <si>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</si>
  <si>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</si>
  <si>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</si>
  <si>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</si>
  <si>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</si>
  <si>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</si>
  <si>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</si>
  <si>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</si>
  <si>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</si>
  <si>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</si>
  <si>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</si>
  <si>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</si>
  <si>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</si>
  <si>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</si>
  <si>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</si>
  <si>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</si>
  <si>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</si>
  <si>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</si>
  <si>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</si>
  <si>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</si>
  <si>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</si>
  <si>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</si>
  <si>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</si>
  <si>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</si>
  <si>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</si>
  <si>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</si>
  <si>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</si>
  <si>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</si>
  <si>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</si>
  <si>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</si>
  <si>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</si>
  <si>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</si>
  <si>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</si>
  <si>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</si>
  <si>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</si>
  <si>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</si>
  <si>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</si>
  <si>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</si>
  <si>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</si>
  <si>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</si>
  <si>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</si>
  <si>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</si>
  <si>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</si>
  <si>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</si>
  <si>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</si>
  <si>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</si>
  <si>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</si>
  <si>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</si>
  <si>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</si>
  <si>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</si>
  <si>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</si>
  <si>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</si>
  <si>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</si>
  <si>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</si>
  <si>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</si>
  <si>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</si>
  <si>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</si>
  <si>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</si>
  <si>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</si>
  <si>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</si>
  <si>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</si>
  <si>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</si>
  <si>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</si>
  <si>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</si>
  <si>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</si>
  <si>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</si>
  <si>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</si>
  <si>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</si>
  <si>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</si>
  <si>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</si>
  <si>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</si>
  <si>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</si>
  <si>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</si>
  <si>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</si>
  <si>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</si>
  <si>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</si>
  <si>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</si>
  <si>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</si>
  <si>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</si>
  <si>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</si>
  <si>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</si>
  <si>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</si>
  <si>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</si>
  <si>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</si>
  <si>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</si>
  <si>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</si>
  <si>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</si>
  <si>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</si>
  <si>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</si>
  <si>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</si>
  <si>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</si>
  <si>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</si>
  <si>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</si>
  <si>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</si>
  <si>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</si>
  <si>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</si>
  <si>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</si>
  <si>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</si>
  <si>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</si>
  <si>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</si>
  <si>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</si>
  <si>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</si>
  <si>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</si>
  <si>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</si>
  <si>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</si>
  <si>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</si>
  <si>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</si>
  <si>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</si>
  <si>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</si>
  <si>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</si>
  <si>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</si>
  <si>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</si>
  <si>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</si>
  <si>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</si>
  <si>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</si>
  <si>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</si>
  <si>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</si>
  <si>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</si>
  <si>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</si>
  <si>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</si>
  <si>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</si>
  <si>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</si>
  <si>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</si>
  <si>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</si>
  <si>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</si>
  <si>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</si>
  <si>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</si>
  <si>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</si>
  <si>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</si>
  <si>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</si>
  <si>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</si>
  <si>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</si>
  <si>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</si>
  <si>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</si>
  <si>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</si>
  <si>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</si>
  <si>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</si>
  <si>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</si>
  <si>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</si>
  <si>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</si>
  <si>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</si>
  <si>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</si>
  <si>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</si>
  <si>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</si>
  <si>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</si>
  <si>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</si>
  <si>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</si>
  <si>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</si>
  <si>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</si>
  <si>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</si>
  <si>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</si>
  <si>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</si>
  <si>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</si>
  <si>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</si>
  <si>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</si>
  <si>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</si>
  <si>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</si>
  <si>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</si>
  <si>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</si>
  <si>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</si>
  <si>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</si>
  <si>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</si>
  <si>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</si>
  <si>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</si>
  <si>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</si>
  <si>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</si>
  <si>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</si>
  <si>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</si>
  <si>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</si>
  <si>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</si>
  <si>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</si>
  <si>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</si>
  <si>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</si>
  <si>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</si>
  <si>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</si>
  <si>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</si>
  <si>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</si>
  <si>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</si>
  <si>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</si>
  <si>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</si>
  <si>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</si>
  <si>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</si>
  <si>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</si>
  <si>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</si>
  <si>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</si>
  <si>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</si>
  <si>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</si>
  <si>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</si>
  <si>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</si>
  <si>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</si>
  <si>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</si>
  <si>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</si>
  <si>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</si>
  <si>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</si>
  <si>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</si>
  <si>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</si>
  <si>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</si>
  <si>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</si>
  <si>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</si>
  <si>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</si>
  <si>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</si>
  <si>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</si>
  <si>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</si>
  <si>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</si>
  <si>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</si>
  <si>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</si>
  <si>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</si>
  <si>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</si>
  <si>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</si>
  <si>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</si>
  <si>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</si>
  <si>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</si>
  <si>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</si>
  <si>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</si>
  <si>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</si>
  <si>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</si>
  <si>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</si>
  <si>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</si>
  <si>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</si>
  <si>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</si>
  <si>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</si>
  <si>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Jahr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</si>
  <si>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</si>
  <si>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</si>
  <si>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</si>
  <si>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</si>
  <si>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</si>
  <si>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</si>
  <si>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</si>
  <si>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</si>
  <si>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</si>
  <si>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</si>
  <si>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</si>
  <si>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</si>
  <si>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</si>
  <si>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</si>
  <si>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</si>
  <si>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</si>
  <si>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</si>
  <si>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</si>
  <si>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</si>
  <si>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</si>
  <si>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</si>
  <si>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</si>
  <si>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</si>
  <si>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</si>
  <si>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</si>
  <si>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</si>
  <si>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</si>
  <si>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</si>
  <si>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</si>
  <si>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</si>
  <si>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</si>
  <si>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</si>
  <si>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</si>
  <si>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</si>
  <si>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</si>
  <si>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</si>
  <si>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</si>
  <si>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</si>
  <si>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</si>
  <si>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</si>
  <si>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</si>
  <si>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</si>
  <si>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</si>
  <si>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</si>
  <si>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</si>
  <si>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</si>
  <si>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</si>
  <si>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</si>
  <si>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</si>
  <si>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</si>
  <si>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</si>
  <si>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</si>
  <si>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</si>
  <si>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</si>
  <si>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</si>
  <si>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</si>
  <si>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</si>
  <si>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</si>
  <si>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</si>
  <si>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</si>
  <si>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</si>
  <si>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</si>
  <si>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</si>
  <si>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</si>
  <si>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</si>
  <si>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</si>
  <si>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</si>
  <si>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</si>
  <si>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</si>
  <si>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</si>
  <si>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</si>
  <si>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</si>
  <si>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</si>
  <si>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</si>
  <si>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</si>
  <si>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</si>
  <si>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</si>
  <si>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</si>
  <si>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</si>
  <si>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</si>
  <si>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</si>
  <si>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</si>
  <si>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</si>
  <si>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</si>
  <si>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</si>
  <si>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</si>
  <si>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</si>
  <si>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</si>
  <si>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</si>
  <si>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</si>
  <si>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</si>
  <si>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</si>
  <si>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</si>
  <si>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</si>
  <si>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</si>
  <si>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</si>
  <si>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</si>
  <si>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</si>
  <si>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</si>
  <si>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</si>
  <si>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</si>
  <si>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</si>
  <si>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</si>
  <si>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</si>
  <si>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</si>
  <si>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</si>
  <si>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</si>
  <si>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</si>
  <si>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</si>
  <si>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</si>
  <si>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</si>
  <si>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</si>
  <si>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</si>
  <si>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</si>
  <si>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</si>
  <si>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</si>
  <si>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</si>
  <si>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</si>
  <si>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</si>
  <si>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</si>
  <si>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</si>
  <si>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</si>
  <si>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</si>
  <si>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</si>
  <si>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</si>
  <si>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</si>
  <si>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</si>
  <si>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</si>
  <si>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</si>
  <si>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</si>
  <si>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</si>
  <si>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</si>
  <si>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</si>
  <si>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</si>
  <si>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</si>
  <si>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</si>
  <si>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</si>
  <si>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</si>
  <si>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</si>
  <si>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</si>
  <si>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</si>
  <si>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</si>
  <si>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</si>
  <si>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</si>
  <si>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</si>
  <si>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</si>
  <si>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</si>
  <si>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</si>
  <si>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</si>
  <si>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</si>
  <si>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27.10.</t>
  </si>
  <si>
    <t>Spackies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</si>
  <si>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</si>
  <si>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</si>
  <si>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</si>
  <si>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</si>
  <si>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</si>
  <si>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</si>
  <si>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</si>
  <si>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</si>
  <si>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</si>
  <si>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</si>
  <si>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</si>
  <si>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</si>
  <si>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</si>
  <si>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</si>
  <si>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</si>
  <si>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</si>
  <si>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</si>
  <si>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</si>
  <si>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</si>
  <si>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</si>
  <si>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</si>
  <si>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</si>
  <si>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</si>
  <si>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</si>
  <si>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Teams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</si>
  <si>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</si>
  <si>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</si>
  <si>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</si>
  <si>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</si>
  <si>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</si>
  <si>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</si>
  <si>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</si>
  <si>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29.12.</t>
  </si>
  <si>
    <t>Leonard</t>
  </si>
  <si>
    <t>Teilgenommene Teams</t>
  </si>
  <si>
    <t>Masaj &amp; Friends</t>
  </si>
  <si>
    <t>Quiztalavista Baby</t>
  </si>
  <si>
    <t>Stephan</t>
  </si>
  <si>
    <t>Moritz + Harald</t>
  </si>
  <si>
    <t>Anzahl Quizze 2024</t>
  </si>
  <si>
    <t>Auswertungsfehler</t>
  </si>
  <si>
    <t>16.01.</t>
  </si>
  <si>
    <t>Nix-Wisser</t>
  </si>
  <si>
    <t>Vera und die Spezitrinker</t>
  </si>
  <si>
    <t>Osterbachtaler</t>
  </si>
  <si>
    <t>Respekt, wer's selber weiß</t>
  </si>
  <si>
    <t>Ein Quizzchen Scheiße</t>
  </si>
  <si>
    <t>Quirls</t>
  </si>
  <si>
    <t>Die Dachplatten</t>
  </si>
  <si>
    <t>Die Ulmys</t>
  </si>
  <si>
    <t>Bammlers</t>
  </si>
  <si>
    <t>Die Besserwisser</t>
  </si>
  <si>
    <t>Winkelmann</t>
  </si>
  <si>
    <t>Bingo</t>
  </si>
  <si>
    <t>Seven drunken nights</t>
  </si>
  <si>
    <t>Quizkrieg Bop</t>
  </si>
  <si>
    <t>23.01.</t>
  </si>
  <si>
    <t>First Class</t>
  </si>
  <si>
    <t>Miri &amp; Moritz</t>
  </si>
  <si>
    <t>Five Roses</t>
  </si>
  <si>
    <t>Lady Gaga's</t>
  </si>
  <si>
    <t>Flingamo</t>
  </si>
  <si>
    <t>Zwetschgenschneggen</t>
  </si>
  <si>
    <t>Quiz einer weint</t>
  </si>
  <si>
    <t>Quizzelbande</t>
  </si>
  <si>
    <t>Team Emil</t>
  </si>
  <si>
    <t>Rettet die Million</t>
  </si>
  <si>
    <t>Illerquizzer</t>
  </si>
  <si>
    <t>Nein, hier ist Patrick</t>
  </si>
  <si>
    <t>Rudel</t>
  </si>
  <si>
    <t>First Try</t>
  </si>
  <si>
    <t>Harzer Käse</t>
  </si>
  <si>
    <t>Sonschd hammer immer gwonnen</t>
  </si>
  <si>
    <t>Die Streifenhörnchen</t>
  </si>
  <si>
    <t>06.02.</t>
  </si>
  <si>
    <t>Haselnuss</t>
  </si>
  <si>
    <t>Pentagon des Halbwissens</t>
  </si>
  <si>
    <t>Kellerkinder</t>
  </si>
  <si>
    <t>Oma Inge</t>
  </si>
  <si>
    <t>Butterbierflaschen</t>
  </si>
  <si>
    <t>Beatrix and the Philosofix</t>
  </si>
  <si>
    <t>Flingamo 2.0</t>
  </si>
  <si>
    <t>Noras Quiznuts</t>
  </si>
  <si>
    <t>Ich hab gekündigt</t>
  </si>
  <si>
    <t>Ein quizzchen Scheiße</t>
  </si>
  <si>
    <t>Crazy Ones</t>
  </si>
  <si>
    <t>Woiza Hubbe</t>
  </si>
  <si>
    <t>OHANA</t>
  </si>
  <si>
    <t>Falsch gegoogelt</t>
  </si>
  <si>
    <t>Dia oi und dia andra zwoi</t>
  </si>
  <si>
    <t>The social Celtics</t>
  </si>
  <si>
    <t>Flibbige Vier</t>
  </si>
  <si>
    <t>Quizzlys</t>
  </si>
  <si>
    <t>Quizlybärenbande</t>
  </si>
  <si>
    <t>Can-Abis</t>
  </si>
  <si>
    <t>Spontanos</t>
  </si>
  <si>
    <t>The Gäng</t>
  </si>
  <si>
    <t>28.02.</t>
  </si>
  <si>
    <t>The Blues Mothers</t>
  </si>
  <si>
    <t>Vier gewinnt</t>
  </si>
  <si>
    <t>Die Genialen</t>
  </si>
  <si>
    <t>Bierbusters</t>
  </si>
  <si>
    <t>Jüsliv 2010</t>
  </si>
  <si>
    <t>for Sundays</t>
  </si>
  <si>
    <t>Jim Knopf und die Heizer</t>
  </si>
  <si>
    <t>Team Tisch 17</t>
  </si>
  <si>
    <t>Knöpfleköpfe</t>
  </si>
  <si>
    <t>zum Beispiel Schopenhauer</t>
  </si>
  <si>
    <t>06.03.</t>
  </si>
  <si>
    <t>Hot &amp; Tasty</t>
  </si>
  <si>
    <t>Die richtige Borussia</t>
  </si>
  <si>
    <t>Magigirls</t>
  </si>
  <si>
    <t>Die Volksfront von Judäa</t>
  </si>
  <si>
    <t>Knobelzipfel</t>
  </si>
  <si>
    <t>Nooberts</t>
  </si>
  <si>
    <t>Quiz Sisters</t>
  </si>
  <si>
    <t>Quizzles</t>
  </si>
  <si>
    <t>Alessandra</t>
  </si>
  <si>
    <t>René</t>
  </si>
  <si>
    <t>13.03.</t>
  </si>
  <si>
    <t>Wir sind stets bemüht</t>
  </si>
  <si>
    <t>The 8-Team</t>
  </si>
  <si>
    <t>Bierfreunde Messhofen</t>
  </si>
  <si>
    <t>LA Connection</t>
  </si>
  <si>
    <t>Santanas</t>
  </si>
  <si>
    <t>Death Metal Unicorns</t>
  </si>
  <si>
    <t>Die 2 ??</t>
  </si>
  <si>
    <t>20.03.</t>
  </si>
  <si>
    <t>Streifenhörnchen</t>
  </si>
  <si>
    <t>Lucky Punch</t>
  </si>
  <si>
    <t>IDA</t>
  </si>
  <si>
    <t>7 Zwerge, 0 Ahnung</t>
  </si>
  <si>
    <t>Kulturkreis 102</t>
  </si>
  <si>
    <t>Stockenten</t>
  </si>
  <si>
    <t>Team Paddington</t>
  </si>
  <si>
    <t>Fritz und Franz</t>
  </si>
  <si>
    <t>Tänji und Dänji</t>
  </si>
  <si>
    <t>Julia</t>
  </si>
  <si>
    <t>27.03.</t>
  </si>
  <si>
    <t>Holy Aperol</t>
  </si>
  <si>
    <t>Tisch Zwoi</t>
  </si>
  <si>
    <t>Katy PERI</t>
  </si>
  <si>
    <t>Theken Athleten</t>
  </si>
  <si>
    <t>ÖLAF</t>
  </si>
  <si>
    <t>4Pubnasen</t>
  </si>
  <si>
    <t>Quizta la vista Baby</t>
  </si>
  <si>
    <t>03.04.</t>
  </si>
  <si>
    <t>Wir wussten das mal</t>
  </si>
  <si>
    <t>Jay Jay</t>
  </si>
  <si>
    <t>Die Unschlüssigen</t>
  </si>
  <si>
    <t>Mir fällts glei ei</t>
  </si>
  <si>
    <t>Die Turboschnecken</t>
  </si>
  <si>
    <t>Fragen Sie Dr. Ozzy</t>
  </si>
  <si>
    <t>photonic guys</t>
  </si>
  <si>
    <t>No Checkers</t>
  </si>
  <si>
    <t>Office Ladies</t>
  </si>
  <si>
    <t>Der Dings, woisch</t>
  </si>
  <si>
    <t>Carbonat Erol</t>
  </si>
  <si>
    <t>Schau mer mal was wird</t>
  </si>
  <si>
    <t>Fuchsenpower</t>
  </si>
  <si>
    <t>Frauen Power</t>
  </si>
  <si>
    <t>Holy Aperoli</t>
  </si>
  <si>
    <t>Be. St.</t>
  </si>
  <si>
    <t>Dienstagsmädels</t>
  </si>
  <si>
    <t>Globetrotter</t>
  </si>
  <si>
    <t>Smartinis</t>
  </si>
  <si>
    <t>10.04.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</si>
</sst>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132"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Q135" totalsRowShown="0" headerRowDxfId="131" dataDxfId="130">
  <sortState xmlns:xlrd2="http://schemas.microsoft.com/office/spreadsheetml/2017/richdata2" ref="A2:Q135">
    <sortCondition descending="1" ref="C1:C135"/>
  </sortState>
  <tableColumns count="17">
    <tableColumn id="1" xr3:uid="{68301009-9EB4-4BA8-84BF-DEC5EDE39908}" name="Platz" dataDxfId="129">
      <calculatedColumnFormula>RANK(Tabelle2564[[#This Row],[Gesamt]],C:C,0)</calculatedColumnFormula>
    </tableColumn>
    <tableColumn id="2" xr3:uid="{ED01F2FF-72A2-4C57-996B-EEB8F2517107}" name="Team" dataDxfId="128"/>
    <tableColumn id="4" xr3:uid="{192B6A1B-264A-44E0-BA69-C551580BEFF3}" name="Gesamt" dataDxfId="127">
      <calculatedColumnFormula>SUM(E2:Q2)</calculatedColumnFormula>
    </tableColumn>
    <tableColumn id="30" xr3:uid="{14C8C000-3C46-4436-9155-463FE15F15DE}" name="Teilnahmen" dataDxfId="126">
      <calculatedColumnFormula>COUNT(E2:Q2)</calculatedColumnFormula>
    </tableColumn>
    <tableColumn id="15" xr3:uid="{FCDF46EA-D875-4DEC-B723-A5D6D60078A3}" name="10.04." dataDxfId="125"/>
    <tableColumn id="14" xr3:uid="{7AE407DC-8A9F-413C-88A5-208C594D6F7F}" name="03.04." dataDxfId="124"/>
    <tableColumn id="13" xr3:uid="{5A0EC4EA-D2DE-45C8-A9CF-61EDD92EDBB6}" name="27.03." dataDxfId="123"/>
    <tableColumn id="12" xr3:uid="{17BA83AE-8468-483D-B308-FA601718FD2A}" name="20.03." dataDxfId="122"/>
    <tableColumn id="11" xr3:uid="{7F93736A-0914-4A6B-9684-09CFA5BCF91B}" name="13.03." dataDxfId="121"/>
    <tableColumn id="10" xr3:uid="{6A4C7902-52CA-4F72-8391-633940FE68BC}" name="06.03." dataDxfId="120"/>
    <tableColumn id="9" xr3:uid="{F99CF3C7-A04C-41F1-AED2-1D1AE768965F}" name="28.02." dataDxfId="119"/>
    <tableColumn id="8" xr3:uid="{5B3E4E8F-AE60-40BC-99AB-BEA8B66BEA47}" name="20.02." dataDxfId="118"/>
    <tableColumn id="7" xr3:uid="{AAFB336D-A9C8-411A-929F-800C2CD13C9C}" name="13.02." dataDxfId="117"/>
    <tableColumn id="6" xr3:uid="{FBB71801-A31C-41D7-AD93-5FBAF49FB0E5}" name="06.02." dataDxfId="116"/>
    <tableColumn id="5" xr3:uid="{03D9FA9B-4A22-4D58-948D-2DF017924187}" name="30.01." dataDxfId="115"/>
    <tableColumn id="3" xr3:uid="{EFAE198B-F25E-4D22-8E3F-7F23D2A68314}" name="23.01." dataDxfId="114"/>
    <tableColumn id="50" xr3:uid="{80ADFD67-7C53-4B02-B1D3-B741EF4041F9}" name="16.01." dataDxfId="11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2" dataDxfId="111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0"/>
    <tableColumn id="2" xr3:uid="{DD3CC263-7B6E-46E8-B75C-E04D52F6D2A2}" name="Team"/>
    <tableColumn id="4" xr3:uid="{9E8DA466-474D-478F-89A7-77E7A957B4F3}" name="Gesamt" dataDxfId="109">
      <calculatedColumnFormula>SUM(D2:AZ2)</calculatedColumnFormula>
    </tableColumn>
    <tableColumn id="51" xr3:uid="{D80EE728-1D9F-4034-B0EA-A3959EE1D4F8}" name="29.12." dataDxfId="108"/>
    <tableColumn id="50" xr3:uid="{18DFC81C-536E-4DF4-8AC0-D07E087962B3}" name="22.12." dataDxfId="107"/>
    <tableColumn id="49" xr3:uid="{AA26FBD4-1205-433F-B9C4-575F1CDD6A8F}" name="15.12." dataDxfId="106"/>
    <tableColumn id="48" xr3:uid="{78E30105-E551-42F1-9378-5F3F4474D655}" name="08.12." dataDxfId="105"/>
    <tableColumn id="47" xr3:uid="{BE7F888E-B087-495F-9A4F-EEF20B6DD768}" name="01.12." dataDxfId="104"/>
    <tableColumn id="46" xr3:uid="{075DF1D4-AECF-46BE-893E-E6DC85B09ADF}" name="24.11." dataDxfId="103"/>
    <tableColumn id="45" xr3:uid="{B9663D90-D078-4FEF-A12F-873BD5F52606}" name="17.11." dataDxfId="102"/>
    <tableColumn id="44" xr3:uid="{38653FC4-630D-462E-9912-0056C9AF79E1}" name="10.11." dataDxfId="101"/>
    <tableColumn id="43" xr3:uid="{7D63DF10-165B-47D9-A5CA-CE5D4EB79B64}" name="03.11." dataDxfId="100"/>
    <tableColumn id="42" xr3:uid="{9795BA8C-B6F1-4E2E-A8D3-1428E64F3744}" name="27.10." dataDxfId="99"/>
    <tableColumn id="41" xr3:uid="{0602ED51-432A-4AA6-A922-8A4700A9F460}" name="20.10." dataDxfId="98"/>
    <tableColumn id="40" xr3:uid="{007DCE1D-BF6F-42A7-BC15-775A868394F5}" name="13.10." dataDxfId="97"/>
    <tableColumn id="39" xr3:uid="{F2C4627A-A1E1-4949-98D8-CC2AE4D90240}" name="06.10." dataDxfId="96"/>
    <tableColumn id="38" xr3:uid="{5F7E9FF0-0F17-4A6E-8D0A-11C291637573}" name="29.09." dataDxfId="95"/>
    <tableColumn id="37" xr3:uid="{08601D7D-78BA-4FA6-A2D1-231B5658496E}" name="22.09." dataDxfId="94"/>
    <tableColumn id="36" xr3:uid="{D0859B5C-4F00-4011-A95C-BC62783F6B8B}" name="08.09." dataDxfId="93"/>
    <tableColumn id="35" xr3:uid="{A2031D0A-F3AB-4248-AAE4-9FA7CFEC2042}" name="01.09." dataDxfId="92"/>
    <tableColumn id="34" xr3:uid="{19926C27-C30C-4149-947F-80B75DCD7DE9}" name="25.08." dataDxfId="91"/>
    <tableColumn id="33" xr3:uid="{1CBC101C-1E22-4B54-9A70-88BE63F85313}" name="18.08." dataDxfId="90"/>
    <tableColumn id="32" xr3:uid="{58F001FC-50D6-4010-B615-A812350DCF5D}" name="11.08." dataDxfId="89"/>
    <tableColumn id="31" xr3:uid="{0976B145-4E93-4918-9EFB-2DACB1AADE98}" name="04.08." dataDxfId="88"/>
    <tableColumn id="30" xr3:uid="{79704774-85D1-4E7B-92A1-6ACDA0EBAA4D}" name="28.07." dataDxfId="87"/>
    <tableColumn id="29" xr3:uid="{DD5CD095-F361-42C4-81BB-F9A9F09C06E6}" name="21.07." dataDxfId="86"/>
    <tableColumn id="28" xr3:uid="{E2C222EE-6B3C-4B4E-B117-34D3611678D6}" name="14.07." dataDxfId="85"/>
    <tableColumn id="27" xr3:uid="{9585FDFE-4270-417D-A155-2FBC758E0E30}" name="07.07." dataDxfId="84"/>
    <tableColumn id="26" xr3:uid="{2F083E7F-0218-4823-9073-D0DF524B0A7C}" name="30.06." dataDxfId="83"/>
    <tableColumn id="25" xr3:uid="{E9984F9C-6D9F-414F-8F31-6F821FD59665}" name="23.06." dataDxfId="82"/>
    <tableColumn id="24" xr3:uid="{2B7041E0-B44B-4672-82CA-DBAFF0C978FF}" name="16.06." dataDxfId="81"/>
    <tableColumn id="23" xr3:uid="{8C3EF5B3-A615-4B5C-9996-A24C0D50730C}" name="09.06." dataDxfId="80"/>
    <tableColumn id="22" xr3:uid="{F7F07538-4B1A-497B-B3AB-B47A021C265A}" name="02.06." dataDxfId="79"/>
    <tableColumn id="19" xr3:uid="{1C73BC20-E390-4A72-8226-0FF013A9746E}" name="26.05." dataDxfId="78"/>
    <tableColumn id="21" xr3:uid="{10B7A165-89BC-4252-861D-C8DEC26C6286}" name="19.05." dataDxfId="77"/>
    <tableColumn id="20" xr3:uid="{90954104-5244-44DC-A129-35604EDFC411}" name="12.05." dataDxfId="76"/>
    <tableColumn id="18" xr3:uid="{0666B8EF-96CE-4472-BC39-2F37E78C2E5F}" name="05.05." dataDxfId="75"/>
    <tableColumn id="17" xr3:uid="{6007B83D-2534-4CE0-86E8-9C9611C9A478}" name="28.04." dataDxfId="74"/>
    <tableColumn id="16" xr3:uid="{0E2C6871-1534-4FAF-9552-8206AA58016E}" name="21.04." dataDxfId="73"/>
    <tableColumn id="15" xr3:uid="{80F06FC4-6FFD-4F30-A7E6-CB599FF6B169}" name="07.04." dataDxfId="72"/>
    <tableColumn id="14" xr3:uid="{0BD00466-1C22-42DB-9C81-DE9D7A3ECD67}" name="31.03." dataDxfId="71"/>
    <tableColumn id="13" xr3:uid="{4DD8AA38-F65D-4729-B7E2-E8C8CAD0725A}" name="24.03." dataDxfId="70"/>
    <tableColumn id="12" xr3:uid="{3D53FFC8-47D4-4100-995E-D3B67A558CF4}" name="17.03." dataDxfId="69"/>
    <tableColumn id="11" xr3:uid="{3CE38233-FE76-4970-8433-DB41116A1174}" name="10.03." dataDxfId="68"/>
    <tableColumn id="10" xr3:uid="{5E0BE3AF-8B28-4BFE-8FC4-076F9988A4E8}" name="03.03." dataDxfId="67"/>
    <tableColumn id="9" xr3:uid="{C7394EDA-724D-4024-B6CF-430C321669D5}" name="24.02." dataDxfId="66"/>
    <tableColumn id="8" xr3:uid="{BC653F04-F122-421F-B8DF-C44FB722ADD5}" name="17.02." dataDxfId="65"/>
    <tableColumn id="7" xr3:uid="{A8A2A906-38E1-4903-B6A6-2E64EAF56A3D}" name="10.02." dataDxfId="64"/>
    <tableColumn id="6" xr3:uid="{9DA4D889-BCCE-46B0-B2BC-2C9B69B37AE1}" name="03.02." dataDxfId="63"/>
    <tableColumn id="5" xr3:uid="{89BEC0E4-E832-4854-BCC3-D44EC805B952}" name="27.01." dataDxfId="62"/>
    <tableColumn id="3" xr3:uid="{29BBA1A4-E900-4AEA-9654-E92388475F9D}" name="20.01." dataDxfId="61"/>
    <tableColumn id="56" xr3:uid="{6857F6B0-55B9-4141-8B7A-50E746853B1D}" name="06.01." dataDxfId="6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59" dataDxfId="58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57"/>
    <tableColumn id="2" xr3:uid="{130A3EA8-358A-4294-8BC4-C14B730E396B}" name="Team"/>
    <tableColumn id="3" xr3:uid="{D933E0D2-D237-464B-A480-66D173B21B75}" name="Punkte" dataDxfId="56">
      <calculatedColumnFormula>SUM(E2:BD2)</calculatedColumnFormula>
    </tableColumn>
    <tableColumn id="43" xr3:uid="{D997E48B-7E3C-4B50-B844-65213375E1BC}" name="Teilnahmen" dataDxfId="55">
      <calculatedColumnFormula>COUNT(Tabelle2[[#This Row],[30.10.]:[bis 23.01.]])</calculatedColumnFormula>
    </tableColumn>
    <tableColumn id="56" xr3:uid="{1D86AC17-291A-451A-8ACB-6746543508B4}" name="30.10." dataDxfId="54"/>
    <tableColumn id="55" xr3:uid="{3823C996-1AF3-44DF-99E0-3A4DDC576D4C}" name="23.12." dataDxfId="53"/>
    <tableColumn id="54" xr3:uid="{BCBEDF02-AC93-4F9A-A5E1-8F0A8ABD0435}" name="16.12." dataDxfId="52"/>
    <tableColumn id="53" xr3:uid="{F01327E2-5085-4F58-8BB3-75AA5AE3E7F6}" name="09.12." dataDxfId="51"/>
    <tableColumn id="52" xr3:uid="{311C9712-59BD-405A-9DF3-24F0AC250977}" name="02.12." dataDxfId="50"/>
    <tableColumn id="51" xr3:uid="{767657A9-651E-44A0-9547-45AAA1A35C16}" name="25.11." dataDxfId="49"/>
    <tableColumn id="50" xr3:uid="{899CC119-7680-4C74-A5A3-F79AECF64C43}" name="18.11." dataDxfId="48"/>
    <tableColumn id="49" xr3:uid="{269F5E56-8F23-4D19-9BA7-56D868ED9226}" name="11.11." dataDxfId="47"/>
    <tableColumn id="48" xr3:uid="{6F566D4F-7980-4498-A6F9-8117E12FD88D}" name="4.11." dataDxfId="46"/>
    <tableColumn id="47" xr3:uid="{76AB2801-67FF-4FD7-A1BF-B412DB456ED4}" name="28.10." dataDxfId="45"/>
    <tableColumn id="46" xr3:uid="{53E05325-2207-4A9F-B78D-0A00F127AD6D}" name="21.10." dataDxfId="44"/>
    <tableColumn id="45" xr3:uid="{2C5365E9-1731-41E9-A21F-03079D44EA56}" name="14.10." dataDxfId="43"/>
    <tableColumn id="44" xr3:uid="{CEDE5EB9-EB50-40A2-870B-97744CA0ACA4}" name="07.10." dataDxfId="42"/>
    <tableColumn id="42" xr3:uid="{ED84636D-3A1C-4A9A-9C57-EE4EB0998B8C}" name="30.09." dataDxfId="41"/>
    <tableColumn id="41" xr3:uid="{AE4E6F21-AC56-42E6-A230-3AF55DDAE83D}" name="25.09." dataDxfId="40"/>
    <tableColumn id="40" xr3:uid="{7BBE8A0E-EA59-4749-878D-F8F11FFF1C60}" name="09.09." dataDxfId="39"/>
    <tableColumn id="39" xr3:uid="{FE3BF706-722C-4DA4-BADE-F43BABFD21C2}" name="02.09." dataDxfId="38"/>
    <tableColumn id="38" xr3:uid="{9E01D260-C5DA-4F82-A66E-1B77C3034344}" name="26.08." dataDxfId="37"/>
    <tableColumn id="37" xr3:uid="{53500BDD-9521-4DAE-BE93-F46B75B0F6DD}" name="19.08." dataDxfId="36"/>
    <tableColumn id="36" xr3:uid="{95F934CB-F8D8-4FD9-9CBF-CB9A13830068}" name="12.08." dataDxfId="35"/>
    <tableColumn id="35" xr3:uid="{7F96C328-25FF-4281-B2F7-2D668874181D}" name="05.08." dataDxfId="34"/>
    <tableColumn id="34" xr3:uid="{73556C1E-1A38-4B40-97EA-1DFD5A964A5F}" name="29.07." dataDxfId="33"/>
    <tableColumn id="33" xr3:uid="{8E1A63C5-249D-43BE-A600-F31D8DA93217}" name="22.07." dataDxfId="32"/>
    <tableColumn id="32" xr3:uid="{12209E3E-B71D-429D-9E98-16CB9EAB3B34}" name="15.07." dataDxfId="31"/>
    <tableColumn id="31" xr3:uid="{E21AD359-50E1-46AB-9E0F-DAB0B896D1DE}" name="08.07." dataDxfId="30"/>
    <tableColumn id="30" xr3:uid="{A065B2A5-5D4E-4DC0-88C0-C1ADC08BC37C}" name="01.07." dataDxfId="29"/>
    <tableColumn id="29" xr3:uid="{22B625E6-CF41-4539-B63C-84B24A10B95D}" name="24.06." dataDxfId="28"/>
    <tableColumn id="28" xr3:uid="{86C25308-220D-4CFE-B0D0-B0AD2BF7F209}" name="29.10." dataDxfId="27"/>
    <tableColumn id="27" xr3:uid="{8E563CBF-FAAF-4122-9725-ACB6714C96F0}" name="22.10." dataDxfId="26"/>
    <tableColumn id="26" xr3:uid="{7079FBE5-D0E3-44D4-8C93-F1994A049382}" name="15.10." dataDxfId="25"/>
    <tableColumn id="25" xr3:uid="{F23A4609-1C91-49F1-B423-8C149117BD87}" name="08.10." dataDxfId="24"/>
    <tableColumn id="24" xr3:uid="{0B4C19E8-43A7-491A-93D1-F91E6A0DC5F3}" name="01.10." dataDxfId="23"/>
    <tableColumn id="23" xr3:uid="{56AF68AC-55C8-49C7-A17E-453F996F540B}" name="24.09." dataDxfId="22"/>
    <tableColumn id="22" xr3:uid="{27519F6D-527D-4A14-9B9B-A73DD28F03E4}" name="17.09." dataDxfId="21"/>
    <tableColumn id="21" xr3:uid="{2E36E0F4-DDF6-4416-AC20-BB1C11D34648}" name="03.09." dataDxfId="20"/>
    <tableColumn id="20" xr3:uid="{B3000B62-B2EC-4967-A5AC-94C2710D2677}" name="27.08." dataDxfId="19"/>
    <tableColumn id="19" xr3:uid="{80D15D75-E7F0-43B0-803D-320CB95FB0FC}" name="20.08." dataDxfId="18"/>
    <tableColumn id="18" xr3:uid="{B3CD6FB7-C9AE-427A-B351-27C9263337A8}" name="13.08." dataDxfId="17"/>
    <tableColumn id="16" xr3:uid="{211B1EC8-4A4C-4106-A683-2443B6DA22D9}" name="06.08." dataDxfId="16"/>
    <tableColumn id="14" xr3:uid="{85C862DB-3D29-4405-94B7-F17268D8B4A2}" name="30.07." dataDxfId="15"/>
    <tableColumn id="4" xr3:uid="{4C5483E1-0F71-4456-B67F-639FDEE7239A}" name="23.07." dataDxfId="14"/>
    <tableColumn id="15" xr3:uid="{6F6A72DC-CDE7-4F39-A5D9-ACF5F36C944D}" name="16.07." dataDxfId="13"/>
    <tableColumn id="17" xr3:uid="{1389343C-D6AA-4233-AD87-4C88305E3948}" name="09.07." dataDxfId="12"/>
    <tableColumn id="5" xr3:uid="{B7ABFB27-8A92-4C32-9078-78E50978A1AF}" name="02.07." dataDxfId="11"/>
    <tableColumn id="6" xr3:uid="{361252C1-A788-4646-AA9C-F5C29EB60127}" name="26.06." dataDxfId="10"/>
    <tableColumn id="7" xr3:uid="{D2FBD160-1E64-4734-ADE6-C6698B01309B}" name="12.03." dataDxfId="9"/>
    <tableColumn id="8" xr3:uid="{19FA072B-00E7-4C01-BD1E-18CF9E45FFAC}" name="05.03." dataDxfId="8"/>
    <tableColumn id="9" xr3:uid="{AB3EAAF6-749A-4159-A350-5C39DAC96E54}" name="27.02." dataDxfId="7"/>
    <tableColumn id="10" xr3:uid="{C604DFB0-CF99-4556-9A10-FBDC409A408C}" name="20.02." dataDxfId="6"/>
    <tableColumn id="11" xr3:uid="{E5FA4FC7-7931-4931-8420-B326588FFE78}" name="13.02." dataDxfId="5"/>
    <tableColumn id="12" xr3:uid="{82DFEA61-21E3-4687-A072-2B5FDAC03295}" name="30.01." dataDxfId="4"/>
    <tableColumn id="13" xr3:uid="{2AC6FF04-46DB-4B57-B6EA-29838E5DF9F5}" name="bis 23.01." dataDxfId="3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2"/>
    <tableColumn id="2" xr3:uid="{00000000-0010-0000-0000-000002000000}" name="Team"/>
    <tableColumn id="3" xr3:uid="{00000000-0010-0000-0000-000003000000}" name="Punkte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Q137"/>
  <sheetViews>
    <sheetView tabSelected="1" topLeftCell="A104" zoomScale="115" zoomScaleNormal="115" workbookViewId="0">
      <selection sqref="A1:D135"/>
    </sheetView>
  </sheetViews>
  <sheetFormatPr baseColWidth="10" defaultColWidth="9.140625" defaultRowHeight="15" x14ac:dyDescent="0.25"/>
  <cols>
    <col min="1" max="1" width="8.42578125" style="1" customWidth="1"/>
    <col min="2" max="2" width="32.7109375" style="72" customWidth="1"/>
    <col min="3" max="3" width="8.85546875" style="1" customWidth="1"/>
    <col min="4" max="4" width="11.5703125" style="1" bestFit="1" customWidth="1"/>
    <col min="5" max="5" width="6.5703125" style="1" bestFit="1" customWidth="1"/>
    <col min="6" max="17" width="6.140625" style="1" bestFit="1" customWidth="1"/>
  </cols>
  <sheetData>
    <row r="1" spans="1:17" s="26" customFormat="1" x14ac:dyDescent="0.25">
      <c r="A1" s="27" t="s">
        <v>0</v>
      </c>
      <c r="B1" s="71" t="s">
        <v>1</v>
      </c>
      <c r="C1" s="27" t="s">
        <v>560</v>
      </c>
      <c r="D1" s="27" t="s">
        <v>3</v>
      </c>
      <c r="E1" s="27" t="s">
        <v>913</v>
      </c>
      <c r="F1" s="27" t="s">
        <v>893</v>
      </c>
      <c r="G1" s="27" t="s">
        <v>885</v>
      </c>
      <c r="H1" s="27" t="s">
        <v>874</v>
      </c>
      <c r="I1" s="27" t="s">
        <v>866</v>
      </c>
      <c r="J1" s="27" t="s">
        <v>855</v>
      </c>
      <c r="K1" s="27" t="s">
        <v>844</v>
      </c>
      <c r="L1" s="27" t="s">
        <v>51</v>
      </c>
      <c r="M1" s="27" t="s">
        <v>52</v>
      </c>
      <c r="N1" s="27" t="s">
        <v>821</v>
      </c>
      <c r="O1" s="27" t="s">
        <v>53</v>
      </c>
      <c r="P1" s="27" t="s">
        <v>803</v>
      </c>
      <c r="Q1" s="27" t="s">
        <v>788</v>
      </c>
    </row>
    <row r="2" spans="1:17" x14ac:dyDescent="0.25">
      <c r="A2" s="1">
        <f>RANK(Tabelle2564[[#This Row],[Gesamt]],C:C,0)</f>
        <v>1</v>
      </c>
      <c r="B2" s="72" t="s">
        <v>59</v>
      </c>
      <c r="C2" s="1">
        <f t="shared" ref="C2:C33" si="0">SUM(E2:Q2)</f>
        <v>405</v>
      </c>
      <c r="D2" s="1">
        <f t="shared" ref="D2:D33" si="1">COUNT(E2:Q2)</f>
        <v>13</v>
      </c>
      <c r="E2" s="1">
        <v>40</v>
      </c>
      <c r="F2" s="1">
        <v>27</v>
      </c>
      <c r="G2" s="1">
        <v>34</v>
      </c>
      <c r="H2" s="1">
        <v>26</v>
      </c>
      <c r="I2" s="1">
        <v>30</v>
      </c>
      <c r="J2" s="1">
        <v>29</v>
      </c>
      <c r="K2" s="1">
        <v>28</v>
      </c>
      <c r="L2" s="1">
        <v>25</v>
      </c>
      <c r="M2" s="1">
        <v>34</v>
      </c>
      <c r="N2" s="1">
        <v>30</v>
      </c>
      <c r="O2" s="1">
        <v>26</v>
      </c>
      <c r="P2" s="1">
        <v>39</v>
      </c>
      <c r="Q2" s="1">
        <v>37</v>
      </c>
    </row>
    <row r="3" spans="1:17" x14ac:dyDescent="0.25">
      <c r="A3" s="1">
        <f>RANK(Tabelle2564[[#This Row],[Gesamt]],C:C,0)</f>
        <v>2</v>
      </c>
      <c r="B3" s="72" t="s">
        <v>782</v>
      </c>
      <c r="C3" s="1">
        <f t="shared" si="0"/>
        <v>400</v>
      </c>
      <c r="D3" s="1">
        <f t="shared" si="1"/>
        <v>13</v>
      </c>
      <c r="E3" s="1">
        <v>39</v>
      </c>
      <c r="F3" s="1">
        <v>24</v>
      </c>
      <c r="G3" s="1">
        <v>39</v>
      </c>
      <c r="H3" s="1">
        <v>29</v>
      </c>
      <c r="I3" s="1">
        <v>31</v>
      </c>
      <c r="J3" s="1">
        <v>22</v>
      </c>
      <c r="K3" s="1">
        <v>31</v>
      </c>
      <c r="L3" s="1">
        <v>28</v>
      </c>
      <c r="M3" s="1">
        <v>27</v>
      </c>
      <c r="N3" s="1">
        <v>28</v>
      </c>
      <c r="O3" s="1">
        <v>26</v>
      </c>
      <c r="P3" s="1">
        <v>38</v>
      </c>
      <c r="Q3" s="1">
        <v>38</v>
      </c>
    </row>
    <row r="4" spans="1:17" x14ac:dyDescent="0.25">
      <c r="A4" s="1">
        <f>RANK(Tabelle2564[[#This Row],[Gesamt]],C:C,0)</f>
        <v>3</v>
      </c>
      <c r="B4" s="72" t="s">
        <v>62</v>
      </c>
      <c r="C4" s="1">
        <f t="shared" si="0"/>
        <v>397</v>
      </c>
      <c r="D4" s="1">
        <f t="shared" si="1"/>
        <v>13</v>
      </c>
      <c r="E4" s="1">
        <v>35</v>
      </c>
      <c r="F4" s="1">
        <v>23</v>
      </c>
      <c r="G4" s="1">
        <v>35</v>
      </c>
      <c r="H4" s="1">
        <v>30</v>
      </c>
      <c r="I4" s="1">
        <v>29</v>
      </c>
      <c r="J4" s="1">
        <v>31</v>
      </c>
      <c r="K4" s="1">
        <v>32</v>
      </c>
      <c r="L4" s="1">
        <v>29</v>
      </c>
      <c r="M4" s="1">
        <v>30</v>
      </c>
      <c r="N4" s="1">
        <v>25</v>
      </c>
      <c r="O4" s="1">
        <v>24</v>
      </c>
      <c r="P4" s="1">
        <v>38</v>
      </c>
      <c r="Q4" s="1">
        <v>36</v>
      </c>
    </row>
    <row r="5" spans="1:17" x14ac:dyDescent="0.25">
      <c r="A5" s="1">
        <f>RANK(Tabelle2564[[#This Row],[Gesamt]],C:C,0)</f>
        <v>4</v>
      </c>
      <c r="B5" s="72" t="s">
        <v>802</v>
      </c>
      <c r="C5" s="1">
        <f t="shared" si="0"/>
        <v>374</v>
      </c>
      <c r="D5" s="1">
        <f t="shared" si="1"/>
        <v>13</v>
      </c>
      <c r="E5" s="1">
        <v>32</v>
      </c>
      <c r="F5" s="1">
        <v>26</v>
      </c>
      <c r="G5" s="1">
        <v>35</v>
      </c>
      <c r="H5" s="1">
        <v>16</v>
      </c>
      <c r="I5" s="1">
        <v>30</v>
      </c>
      <c r="J5" s="1">
        <v>32</v>
      </c>
      <c r="K5" s="1">
        <v>23</v>
      </c>
      <c r="L5" s="1">
        <v>29</v>
      </c>
      <c r="M5" s="1">
        <v>35</v>
      </c>
      <c r="N5" s="1">
        <v>26</v>
      </c>
      <c r="O5" s="1">
        <v>24</v>
      </c>
      <c r="P5" s="1">
        <v>34</v>
      </c>
      <c r="Q5" s="1">
        <v>32</v>
      </c>
    </row>
    <row r="6" spans="1:17" x14ac:dyDescent="0.25">
      <c r="A6" s="1">
        <f>RANK(Tabelle2564[[#This Row],[Gesamt]],C:C,0)</f>
        <v>5</v>
      </c>
      <c r="B6" s="72" t="s">
        <v>540</v>
      </c>
      <c r="C6" s="1">
        <f t="shared" si="0"/>
        <v>365</v>
      </c>
      <c r="D6" s="1">
        <f t="shared" si="1"/>
        <v>13</v>
      </c>
      <c r="E6" s="1">
        <v>36</v>
      </c>
      <c r="F6" s="1">
        <v>25</v>
      </c>
      <c r="G6" s="1">
        <v>34</v>
      </c>
      <c r="H6" s="1">
        <v>26</v>
      </c>
      <c r="I6" s="1">
        <v>26</v>
      </c>
      <c r="J6" s="1">
        <v>30</v>
      </c>
      <c r="K6" s="1">
        <v>25</v>
      </c>
      <c r="L6" s="1">
        <v>28</v>
      </c>
      <c r="M6" s="1">
        <v>22</v>
      </c>
      <c r="N6" s="1">
        <v>25</v>
      </c>
      <c r="O6" s="1">
        <v>26</v>
      </c>
      <c r="P6" s="1">
        <v>31</v>
      </c>
      <c r="Q6" s="1">
        <v>31</v>
      </c>
    </row>
    <row r="7" spans="1:17" x14ac:dyDescent="0.25">
      <c r="A7" s="1">
        <f>RANK(Tabelle2564[[#This Row],[Gesamt]],C:C,0)</f>
        <v>6</v>
      </c>
      <c r="B7" s="72" t="s">
        <v>783</v>
      </c>
      <c r="C7" s="1">
        <f t="shared" si="0"/>
        <v>360</v>
      </c>
      <c r="D7" s="1">
        <f t="shared" si="1"/>
        <v>13</v>
      </c>
      <c r="E7" s="1">
        <v>35</v>
      </c>
      <c r="F7" s="1">
        <v>29</v>
      </c>
      <c r="G7" s="1">
        <v>32</v>
      </c>
      <c r="H7" s="1">
        <v>28</v>
      </c>
      <c r="I7" s="1">
        <v>26</v>
      </c>
      <c r="J7" s="1">
        <v>21</v>
      </c>
      <c r="K7" s="1">
        <v>24</v>
      </c>
      <c r="L7" s="1">
        <v>28</v>
      </c>
      <c r="M7" s="1">
        <v>21</v>
      </c>
      <c r="N7" s="1">
        <v>26</v>
      </c>
      <c r="O7" s="1">
        <v>23</v>
      </c>
      <c r="P7" s="1">
        <v>38</v>
      </c>
      <c r="Q7" s="1">
        <v>29</v>
      </c>
    </row>
    <row r="8" spans="1:17" x14ac:dyDescent="0.25">
      <c r="A8" s="1">
        <f>RANK(Tabelle2564[[#This Row],[Gesamt]],C:C,0)</f>
        <v>7</v>
      </c>
      <c r="B8" s="72" t="s">
        <v>792</v>
      </c>
      <c r="C8" s="1">
        <f t="shared" si="0"/>
        <v>348</v>
      </c>
      <c r="D8" s="1">
        <f t="shared" si="1"/>
        <v>13</v>
      </c>
      <c r="E8" s="1">
        <v>30</v>
      </c>
      <c r="F8" s="1">
        <v>17</v>
      </c>
      <c r="G8" s="1">
        <v>31</v>
      </c>
      <c r="H8" s="1">
        <v>24</v>
      </c>
      <c r="I8" s="1">
        <v>32</v>
      </c>
      <c r="J8" s="1">
        <v>25</v>
      </c>
      <c r="K8" s="1">
        <v>25</v>
      </c>
      <c r="L8" s="1">
        <v>27</v>
      </c>
      <c r="M8" s="1">
        <v>22</v>
      </c>
      <c r="N8" s="1">
        <v>25</v>
      </c>
      <c r="O8" s="1">
        <v>24</v>
      </c>
      <c r="P8" s="1">
        <v>35</v>
      </c>
      <c r="Q8" s="1">
        <v>31</v>
      </c>
    </row>
    <row r="9" spans="1:17" x14ac:dyDescent="0.25">
      <c r="A9" s="1">
        <f>RANK(Tabelle2564[[#This Row],[Gesamt]],C:C,0)</f>
        <v>8</v>
      </c>
      <c r="B9" s="72" t="s">
        <v>793</v>
      </c>
      <c r="C9" s="1">
        <f t="shared" si="0"/>
        <v>310</v>
      </c>
      <c r="D9" s="1">
        <f t="shared" si="1"/>
        <v>13</v>
      </c>
      <c r="E9" s="1">
        <v>29</v>
      </c>
      <c r="F9" s="1">
        <v>21</v>
      </c>
      <c r="G9" s="1">
        <v>28</v>
      </c>
      <c r="H9" s="1">
        <v>16</v>
      </c>
      <c r="I9" s="1">
        <v>20</v>
      </c>
      <c r="J9" s="1">
        <v>24</v>
      </c>
      <c r="K9" s="1">
        <v>18</v>
      </c>
      <c r="L9" s="1">
        <v>28</v>
      </c>
      <c r="M9" s="1">
        <v>17</v>
      </c>
      <c r="N9" s="1">
        <v>20</v>
      </c>
      <c r="O9" s="1">
        <v>27</v>
      </c>
      <c r="P9" s="1">
        <v>32</v>
      </c>
      <c r="Q9" s="1">
        <v>30</v>
      </c>
    </row>
    <row r="10" spans="1:17" x14ac:dyDescent="0.25">
      <c r="A10" s="1">
        <f>RANK(Tabelle2564[[#This Row],[Gesamt]],C:C,0)</f>
        <v>9</v>
      </c>
      <c r="B10" s="72" t="s">
        <v>109</v>
      </c>
      <c r="C10" s="1">
        <f t="shared" si="0"/>
        <v>208</v>
      </c>
      <c r="D10" s="1">
        <f t="shared" si="1"/>
        <v>7</v>
      </c>
      <c r="E10" s="1">
        <v>32</v>
      </c>
      <c r="G10" s="1">
        <v>36</v>
      </c>
      <c r="I10" s="1">
        <v>30</v>
      </c>
      <c r="K10" s="1">
        <v>27</v>
      </c>
      <c r="M10" s="1">
        <v>27</v>
      </c>
      <c r="O10" s="1">
        <v>26</v>
      </c>
      <c r="Q10" s="1">
        <v>30</v>
      </c>
    </row>
    <row r="11" spans="1:17" x14ac:dyDescent="0.25">
      <c r="A11" s="1">
        <f>RANK(Tabelle2564[[#This Row],[Gesamt]],C:C,0)</f>
        <v>10</v>
      </c>
      <c r="B11" s="72" t="s">
        <v>787</v>
      </c>
      <c r="C11" s="1">
        <f t="shared" si="0"/>
        <v>155</v>
      </c>
      <c r="D11" s="1">
        <f t="shared" si="1"/>
        <v>8</v>
      </c>
      <c r="E11" s="1">
        <v>16</v>
      </c>
      <c r="G11" s="1">
        <v>24</v>
      </c>
      <c r="H11" s="1">
        <v>13</v>
      </c>
      <c r="J11" s="1">
        <v>21</v>
      </c>
      <c r="L11" s="1">
        <v>18</v>
      </c>
      <c r="O11" s="1">
        <v>11</v>
      </c>
      <c r="P11" s="1">
        <v>22</v>
      </c>
      <c r="Q11" s="1">
        <v>30</v>
      </c>
    </row>
    <row r="12" spans="1:17" x14ac:dyDescent="0.25">
      <c r="A12" s="1">
        <f>RANK(Tabelle2564[[#This Row],[Gesamt]],C:C,0)</f>
        <v>12</v>
      </c>
      <c r="B12" s="72" t="s">
        <v>798</v>
      </c>
      <c r="C12" s="1">
        <f t="shared" si="0"/>
        <v>129</v>
      </c>
      <c r="D12" s="1">
        <f t="shared" si="1"/>
        <v>6</v>
      </c>
      <c r="G12" s="1">
        <v>28</v>
      </c>
      <c r="I12" s="1">
        <v>25</v>
      </c>
      <c r="K12" s="1">
        <v>19</v>
      </c>
      <c r="M12" s="1">
        <v>15</v>
      </c>
      <c r="O12" s="1">
        <v>19</v>
      </c>
      <c r="Q12" s="1">
        <v>23</v>
      </c>
    </row>
    <row r="13" spans="1:17" x14ac:dyDescent="0.25">
      <c r="A13" s="1">
        <f>RANK(Tabelle2564[[#This Row],[Gesamt]],C:C,0)</f>
        <v>13</v>
      </c>
      <c r="B13" s="72" t="s">
        <v>85</v>
      </c>
      <c r="C13" s="1">
        <f t="shared" si="0"/>
        <v>115</v>
      </c>
      <c r="D13" s="1">
        <f t="shared" si="1"/>
        <v>5</v>
      </c>
      <c r="G13" s="1">
        <v>21</v>
      </c>
      <c r="I13" s="1">
        <v>22</v>
      </c>
      <c r="K13" s="1">
        <v>16</v>
      </c>
      <c r="P13" s="1">
        <v>32</v>
      </c>
      <c r="Q13" s="1">
        <v>24</v>
      </c>
    </row>
    <row r="14" spans="1:17" x14ac:dyDescent="0.25">
      <c r="A14" s="1">
        <f>RANK(Tabelle2564[[#This Row],[Gesamt]],C:C,0)</f>
        <v>14</v>
      </c>
      <c r="B14" s="72" t="s">
        <v>809</v>
      </c>
      <c r="C14" s="1">
        <f t="shared" si="0"/>
        <v>97</v>
      </c>
      <c r="D14" s="1">
        <f t="shared" si="1"/>
        <v>4</v>
      </c>
      <c r="E14" s="1">
        <v>29</v>
      </c>
      <c r="I14" s="1">
        <v>18</v>
      </c>
      <c r="L14" s="1">
        <v>19</v>
      </c>
      <c r="P14" s="1">
        <v>31</v>
      </c>
    </row>
    <row r="15" spans="1:17" x14ac:dyDescent="0.25">
      <c r="A15" s="1">
        <f>RANK(Tabelle2564[[#This Row],[Gesamt]],C:C,0)</f>
        <v>15</v>
      </c>
      <c r="B15" s="72" t="s">
        <v>75</v>
      </c>
      <c r="C15" s="1">
        <f t="shared" si="0"/>
        <v>94</v>
      </c>
      <c r="D15" s="1">
        <f t="shared" si="1"/>
        <v>4</v>
      </c>
      <c r="F15" s="1">
        <v>24</v>
      </c>
      <c r="J15" s="1">
        <v>20</v>
      </c>
      <c r="K15" s="1">
        <v>23</v>
      </c>
      <c r="M15" s="1">
        <v>27</v>
      </c>
    </row>
    <row r="16" spans="1:17" x14ac:dyDescent="0.25">
      <c r="A16" s="1">
        <f>RANK(Tabelle2564[[#This Row],[Gesamt]],C:C,0)</f>
        <v>16</v>
      </c>
      <c r="B16" s="72" t="s">
        <v>762</v>
      </c>
      <c r="C16" s="1">
        <f t="shared" si="0"/>
        <v>89</v>
      </c>
      <c r="D16" s="1">
        <f t="shared" si="1"/>
        <v>5</v>
      </c>
      <c r="F16" s="1">
        <v>17</v>
      </c>
      <c r="H16" s="1">
        <v>13</v>
      </c>
      <c r="L16" s="1">
        <v>25</v>
      </c>
      <c r="M16" s="1">
        <v>15</v>
      </c>
      <c r="O16" s="1">
        <v>19</v>
      </c>
    </row>
    <row r="17" spans="1:17" x14ac:dyDescent="0.25">
      <c r="A17" s="1">
        <f>RANK(Tabelle2564[[#This Row],[Gesamt]],C:C,0)</f>
        <v>17</v>
      </c>
      <c r="B17" s="72" t="s">
        <v>814</v>
      </c>
      <c r="C17" s="1">
        <f t="shared" si="0"/>
        <v>81</v>
      </c>
      <c r="D17" s="1">
        <f t="shared" si="1"/>
        <v>4</v>
      </c>
      <c r="G17" s="1">
        <v>22</v>
      </c>
      <c r="K17" s="1">
        <v>19</v>
      </c>
      <c r="N17" s="1">
        <v>22</v>
      </c>
      <c r="O17" s="1">
        <v>18</v>
      </c>
    </row>
    <row r="18" spans="1:17" x14ac:dyDescent="0.25">
      <c r="A18" s="1">
        <f>RANK(Tabelle2564[[#This Row],[Gesamt]],C:C,0)</f>
        <v>18</v>
      </c>
      <c r="B18" s="72" t="s">
        <v>887</v>
      </c>
      <c r="C18" s="1">
        <f t="shared" si="0"/>
        <v>76</v>
      </c>
      <c r="D18" s="1">
        <f t="shared" si="1"/>
        <v>3</v>
      </c>
      <c r="E18" s="1">
        <v>29</v>
      </c>
      <c r="F18" s="1">
        <v>19</v>
      </c>
      <c r="G18" s="1">
        <v>28</v>
      </c>
    </row>
    <row r="19" spans="1:17" x14ac:dyDescent="0.25">
      <c r="A19" s="1">
        <f>RANK(Tabelle2564[[#This Row],[Gesamt]],C:C,0)</f>
        <v>19</v>
      </c>
      <c r="B19" s="72" t="s">
        <v>811</v>
      </c>
      <c r="C19" s="1">
        <f t="shared" si="0"/>
        <v>67</v>
      </c>
      <c r="D19" s="1">
        <f t="shared" si="1"/>
        <v>2</v>
      </c>
      <c r="I19" s="1">
        <v>30</v>
      </c>
      <c r="P19" s="1">
        <v>37</v>
      </c>
    </row>
    <row r="20" spans="1:17" x14ac:dyDescent="0.25">
      <c r="A20" s="1">
        <f>RANK(Tabelle2564[[#This Row],[Gesamt]],C:C,0)</f>
        <v>20</v>
      </c>
      <c r="B20" s="72" t="s">
        <v>700</v>
      </c>
      <c r="C20" s="1">
        <f t="shared" si="0"/>
        <v>66</v>
      </c>
      <c r="D20" s="1">
        <f t="shared" si="1"/>
        <v>3</v>
      </c>
      <c r="F20" s="1">
        <v>24</v>
      </c>
      <c r="H20" s="1">
        <v>18</v>
      </c>
      <c r="L20" s="1">
        <v>24</v>
      </c>
    </row>
    <row r="21" spans="1:17" x14ac:dyDescent="0.25">
      <c r="A21" s="1">
        <f>RANK(Tabelle2564[[#This Row],[Gesamt]],C:C,0)</f>
        <v>21</v>
      </c>
      <c r="B21" s="72" t="s">
        <v>64</v>
      </c>
      <c r="C21" s="1">
        <f t="shared" si="0"/>
        <v>61</v>
      </c>
      <c r="D21" s="1">
        <f t="shared" si="1"/>
        <v>2</v>
      </c>
      <c r="E21" s="1">
        <v>34</v>
      </c>
      <c r="I21" s="1">
        <v>27</v>
      </c>
    </row>
    <row r="22" spans="1:17" x14ac:dyDescent="0.25">
      <c r="A22" s="1">
        <f>RANK(Tabelle2564[[#This Row],[Gesamt]],C:C,0)</f>
        <v>22</v>
      </c>
      <c r="B22" s="72" t="s">
        <v>236</v>
      </c>
      <c r="C22" s="1">
        <f t="shared" si="0"/>
        <v>53</v>
      </c>
      <c r="D22" s="1">
        <f t="shared" si="1"/>
        <v>3</v>
      </c>
      <c r="F22" s="1">
        <v>18</v>
      </c>
      <c r="J22" s="1">
        <v>18</v>
      </c>
      <c r="N22" s="1">
        <v>17</v>
      </c>
    </row>
    <row r="23" spans="1:17" x14ac:dyDescent="0.25">
      <c r="A23" s="1">
        <f>RANK(Tabelle2564[[#This Row],[Gesamt]],C:C,0)</f>
        <v>23</v>
      </c>
      <c r="B23" s="72" t="s">
        <v>817</v>
      </c>
      <c r="C23" s="1">
        <f t="shared" si="0"/>
        <v>52</v>
      </c>
      <c r="D23" s="1">
        <f t="shared" si="1"/>
        <v>3</v>
      </c>
      <c r="H23" s="1">
        <v>19</v>
      </c>
      <c r="L23" s="1">
        <v>19</v>
      </c>
      <c r="O23" s="1">
        <v>14</v>
      </c>
    </row>
    <row r="24" spans="1:17" x14ac:dyDescent="0.25">
      <c r="A24" s="1">
        <f>RANK(Tabelle2564[[#This Row],[Gesamt]],C:C,0)</f>
        <v>24</v>
      </c>
      <c r="B24" s="72" t="s">
        <v>795</v>
      </c>
      <c r="C24" s="1">
        <f t="shared" si="0"/>
        <v>51</v>
      </c>
      <c r="D24" s="1">
        <f t="shared" si="1"/>
        <v>2</v>
      </c>
      <c r="O24" s="1">
        <v>19</v>
      </c>
      <c r="Q24" s="1">
        <v>32</v>
      </c>
    </row>
    <row r="25" spans="1:17" x14ac:dyDescent="0.25">
      <c r="A25" s="1">
        <f>RANK(Tabelle2564[[#This Row],[Gesamt]],C:C,0)</f>
        <v>24</v>
      </c>
      <c r="B25" s="72" t="s">
        <v>804</v>
      </c>
      <c r="C25" s="1">
        <f t="shared" si="0"/>
        <v>51</v>
      </c>
      <c r="D25" s="1">
        <f t="shared" si="1"/>
        <v>2</v>
      </c>
      <c r="J25" s="1">
        <v>26</v>
      </c>
      <c r="P25" s="1">
        <v>25</v>
      </c>
    </row>
    <row r="26" spans="1:17" x14ac:dyDescent="0.25">
      <c r="A26" s="1">
        <f>RANK(Tabelle2564[[#This Row],[Gesamt]],C:C,0)</f>
        <v>24</v>
      </c>
      <c r="B26" s="72" t="s">
        <v>765</v>
      </c>
      <c r="C26" s="1">
        <f t="shared" si="0"/>
        <v>51</v>
      </c>
      <c r="D26" s="1">
        <f t="shared" si="1"/>
        <v>2</v>
      </c>
      <c r="E26" s="1">
        <v>30</v>
      </c>
      <c r="J26" s="1">
        <v>21</v>
      </c>
    </row>
    <row r="27" spans="1:17" x14ac:dyDescent="0.25">
      <c r="A27" s="1">
        <f>RANK(Tabelle2564[[#This Row],[Gesamt]],C:C,0)</f>
        <v>27</v>
      </c>
      <c r="B27" s="72" t="s">
        <v>832</v>
      </c>
      <c r="C27" s="1">
        <f t="shared" si="0"/>
        <v>48</v>
      </c>
      <c r="D27" s="1">
        <f t="shared" si="1"/>
        <v>2</v>
      </c>
      <c r="E27" s="1">
        <v>26</v>
      </c>
      <c r="M27" s="1">
        <v>22</v>
      </c>
    </row>
    <row r="28" spans="1:17" x14ac:dyDescent="0.25">
      <c r="A28" s="1">
        <f>RANK(Tabelle2564[[#This Row],[Gesamt]],C:C,0)</f>
        <v>28</v>
      </c>
      <c r="B28" s="72" t="s">
        <v>863</v>
      </c>
      <c r="C28" s="1">
        <f t="shared" si="0"/>
        <v>45</v>
      </c>
      <c r="D28" s="1">
        <f t="shared" si="1"/>
        <v>3</v>
      </c>
      <c r="G28" s="1">
        <v>14</v>
      </c>
      <c r="I28" s="1">
        <v>22</v>
      </c>
      <c r="J28" s="1">
        <v>9</v>
      </c>
    </row>
    <row r="29" spans="1:17" x14ac:dyDescent="0.25">
      <c r="A29" s="1">
        <f>RANK(Tabelle2564[[#This Row],[Gesamt]],C:C,0)</f>
        <v>28</v>
      </c>
      <c r="B29" s="72" t="s">
        <v>856</v>
      </c>
      <c r="C29" s="1">
        <f t="shared" si="0"/>
        <v>45</v>
      </c>
      <c r="D29" s="1">
        <f t="shared" si="1"/>
        <v>2</v>
      </c>
      <c r="G29" s="1">
        <v>25</v>
      </c>
      <c r="J29" s="1">
        <v>20</v>
      </c>
    </row>
    <row r="30" spans="1:17" x14ac:dyDescent="0.25">
      <c r="A30" s="1">
        <f>RANK(Tabelle2564[[#This Row],[Gesamt]],C:C,0)</f>
        <v>30</v>
      </c>
      <c r="B30" s="72" t="s">
        <v>799</v>
      </c>
      <c r="C30" s="1">
        <f t="shared" si="0"/>
        <v>39</v>
      </c>
      <c r="D30" s="1">
        <f t="shared" si="1"/>
        <v>2</v>
      </c>
      <c r="M30" s="1">
        <v>22</v>
      </c>
      <c r="Q30" s="1">
        <v>17</v>
      </c>
    </row>
    <row r="31" spans="1:17" x14ac:dyDescent="0.25">
      <c r="A31" s="1">
        <f>RANK(Tabelle2564[[#This Row],[Gesamt]],C:C,0)</f>
        <v>30</v>
      </c>
      <c r="B31" s="72" t="s">
        <v>847</v>
      </c>
      <c r="C31" s="1">
        <f t="shared" si="0"/>
        <v>39</v>
      </c>
      <c r="D31" s="1">
        <f t="shared" si="1"/>
        <v>2</v>
      </c>
      <c r="G31" s="1">
        <v>21</v>
      </c>
      <c r="K31" s="1">
        <v>18</v>
      </c>
    </row>
    <row r="32" spans="1:17" x14ac:dyDescent="0.25">
      <c r="A32" s="1">
        <f>RANK(Tabelle2564[[#This Row],[Gesamt]],C:C,0)</f>
        <v>32</v>
      </c>
      <c r="B32" s="72" t="s">
        <v>208</v>
      </c>
      <c r="C32" s="1">
        <f t="shared" si="0"/>
        <v>37</v>
      </c>
      <c r="D32" s="1">
        <f t="shared" si="1"/>
        <v>2</v>
      </c>
      <c r="F32" s="1">
        <v>23</v>
      </c>
      <c r="O32" s="1">
        <v>14</v>
      </c>
    </row>
    <row r="33" spans="1:17" x14ac:dyDescent="0.25">
      <c r="A33" s="1">
        <f>RANK(Tabelle2564[[#This Row],[Gesamt]],C:C,0)</f>
        <v>33</v>
      </c>
      <c r="B33" s="72" t="s">
        <v>903</v>
      </c>
      <c r="C33" s="1">
        <f t="shared" si="0"/>
        <v>36</v>
      </c>
      <c r="D33" s="1">
        <f t="shared" si="1"/>
        <v>1</v>
      </c>
      <c r="E33" s="1">
        <v>36</v>
      </c>
    </row>
    <row r="34" spans="1:17" x14ac:dyDescent="0.25">
      <c r="A34" s="1">
        <f>RANK(Tabelle2564[[#This Row],[Gesamt]],C:C,0)</f>
        <v>34</v>
      </c>
      <c r="B34" s="72" t="s">
        <v>854</v>
      </c>
      <c r="C34" s="1">
        <f t="shared" ref="C34:C65" si="2">SUM(E34:Q34)</f>
        <v>35</v>
      </c>
      <c r="D34" s="1">
        <f t="shared" ref="D34:D65" si="3">COUNT(E34:Q34)</f>
        <v>1</v>
      </c>
      <c r="J34" s="1">
        <v>35</v>
      </c>
    </row>
    <row r="35" spans="1:17" x14ac:dyDescent="0.25">
      <c r="A35" s="1">
        <f>RANK(Tabelle2564[[#This Row],[Gesamt]],C:C,0)</f>
        <v>34</v>
      </c>
      <c r="B35" s="72" t="s">
        <v>872</v>
      </c>
      <c r="C35" s="1">
        <f t="shared" si="2"/>
        <v>35</v>
      </c>
      <c r="D35" s="1">
        <f t="shared" si="3"/>
        <v>2</v>
      </c>
      <c r="F35" s="1">
        <v>19</v>
      </c>
      <c r="I35" s="1">
        <v>16</v>
      </c>
    </row>
    <row r="36" spans="1:17" x14ac:dyDescent="0.25">
      <c r="A36" s="1">
        <f>RANK(Tabelle2564[[#This Row],[Gesamt]],C:C,0)</f>
        <v>36</v>
      </c>
      <c r="B36" s="72" t="s">
        <v>808</v>
      </c>
      <c r="C36" s="1">
        <f t="shared" si="2"/>
        <v>33</v>
      </c>
      <c r="D36" s="1">
        <f t="shared" si="3"/>
        <v>2</v>
      </c>
      <c r="L36" s="1">
        <v>16</v>
      </c>
      <c r="P36" s="1">
        <v>17</v>
      </c>
    </row>
    <row r="37" spans="1:17" x14ac:dyDescent="0.25">
      <c r="A37" s="1">
        <f>RANK(Tabelle2564[[#This Row],[Gesamt]],C:C,0)</f>
        <v>37</v>
      </c>
      <c r="B37" s="72" t="s">
        <v>812</v>
      </c>
      <c r="C37" s="1">
        <f t="shared" si="2"/>
        <v>32</v>
      </c>
      <c r="D37" s="1">
        <f t="shared" si="3"/>
        <v>1</v>
      </c>
      <c r="P37" s="1">
        <v>32</v>
      </c>
    </row>
    <row r="38" spans="1:17" x14ac:dyDescent="0.25">
      <c r="A38" s="1">
        <f>RANK(Tabelle2564[[#This Row],[Gesamt]],C:C,0)</f>
        <v>38</v>
      </c>
      <c r="B38" s="72" t="s">
        <v>904</v>
      </c>
      <c r="C38" s="1">
        <f t="shared" si="2"/>
        <v>30</v>
      </c>
      <c r="D38" s="1">
        <f t="shared" si="3"/>
        <v>1</v>
      </c>
      <c r="E38" s="1">
        <v>30</v>
      </c>
    </row>
    <row r="39" spans="1:17" x14ac:dyDescent="0.25">
      <c r="A39" s="1">
        <f>RANK(Tabelle2564[[#This Row],[Gesamt]],C:C,0)</f>
        <v>38</v>
      </c>
      <c r="B39" s="72" t="s">
        <v>790</v>
      </c>
      <c r="C39" s="1">
        <f t="shared" si="2"/>
        <v>30</v>
      </c>
      <c r="D39" s="1">
        <f t="shared" si="3"/>
        <v>1</v>
      </c>
      <c r="Q39" s="1">
        <v>30</v>
      </c>
    </row>
    <row r="40" spans="1:17" x14ac:dyDescent="0.25">
      <c r="A40" s="1">
        <f>RANK(Tabelle2564[[#This Row],[Gesamt]],C:C,0)</f>
        <v>38</v>
      </c>
      <c r="B40" s="72" t="s">
        <v>810</v>
      </c>
      <c r="C40" s="1">
        <f t="shared" si="2"/>
        <v>30</v>
      </c>
      <c r="D40" s="1">
        <f t="shared" si="3"/>
        <v>1</v>
      </c>
      <c r="P40" s="1">
        <v>30</v>
      </c>
    </row>
    <row r="41" spans="1:17" x14ac:dyDescent="0.25">
      <c r="A41" s="1">
        <f>RANK(Tabelle2564[[#This Row],[Gesamt]],C:C,0)</f>
        <v>41</v>
      </c>
      <c r="B41" s="72" t="s">
        <v>886</v>
      </c>
      <c r="C41" s="1">
        <f t="shared" si="2"/>
        <v>29</v>
      </c>
      <c r="D41" s="1">
        <f t="shared" si="3"/>
        <v>1</v>
      </c>
      <c r="G41" s="1">
        <v>29</v>
      </c>
    </row>
    <row r="42" spans="1:17" x14ac:dyDescent="0.25">
      <c r="A42" s="1">
        <f>RANK(Tabelle2564[[#This Row],[Gesamt]],C:C,0)</f>
        <v>41</v>
      </c>
      <c r="B42" s="72" t="s">
        <v>875</v>
      </c>
      <c r="C42" s="1">
        <f t="shared" si="2"/>
        <v>29</v>
      </c>
      <c r="D42" s="1">
        <f t="shared" si="3"/>
        <v>1</v>
      </c>
      <c r="H42" s="1">
        <v>29</v>
      </c>
    </row>
    <row r="43" spans="1:17" x14ac:dyDescent="0.25">
      <c r="A43" s="1">
        <f>RANK(Tabelle2564[[#This Row],[Gesamt]],C:C,0)</f>
        <v>41</v>
      </c>
      <c r="B43" s="72" t="s">
        <v>789</v>
      </c>
      <c r="C43" s="1">
        <f t="shared" si="2"/>
        <v>29</v>
      </c>
      <c r="D43" s="1">
        <f t="shared" si="3"/>
        <v>1</v>
      </c>
      <c r="Q43" s="1">
        <v>29</v>
      </c>
    </row>
    <row r="44" spans="1:17" x14ac:dyDescent="0.25">
      <c r="A44" s="1">
        <f>RANK(Tabelle2564[[#This Row],[Gesamt]],C:C,0)</f>
        <v>41</v>
      </c>
      <c r="B44" s="72" t="s">
        <v>801</v>
      </c>
      <c r="C44" s="1">
        <f t="shared" si="2"/>
        <v>29</v>
      </c>
      <c r="D44" s="1">
        <f t="shared" si="3"/>
        <v>1</v>
      </c>
      <c r="Q44" s="1">
        <v>29</v>
      </c>
    </row>
    <row r="45" spans="1:17" x14ac:dyDescent="0.25">
      <c r="A45" s="1">
        <f>RANK(Tabelle2564[[#This Row],[Gesamt]],C:C,0)</f>
        <v>45</v>
      </c>
      <c r="B45" s="72" t="s">
        <v>905</v>
      </c>
      <c r="C45" s="1">
        <f t="shared" si="2"/>
        <v>28</v>
      </c>
      <c r="D45" s="1">
        <f t="shared" si="3"/>
        <v>1</v>
      </c>
      <c r="E45" s="1">
        <v>28</v>
      </c>
    </row>
    <row r="46" spans="1:17" x14ac:dyDescent="0.25">
      <c r="A46" s="1">
        <f>RANK(Tabelle2564[[#This Row],[Gesamt]],C:C,0)</f>
        <v>45</v>
      </c>
      <c r="B46" s="72" t="s">
        <v>375</v>
      </c>
      <c r="C46" s="1">
        <f t="shared" si="2"/>
        <v>28</v>
      </c>
      <c r="D46" s="1">
        <f t="shared" si="3"/>
        <v>1</v>
      </c>
      <c r="Q46" s="1">
        <v>28</v>
      </c>
    </row>
    <row r="47" spans="1:17" x14ac:dyDescent="0.25">
      <c r="A47" s="1">
        <f>RANK(Tabelle2564[[#This Row],[Gesamt]],C:C,0)</f>
        <v>47</v>
      </c>
      <c r="B47" s="72" t="s">
        <v>91</v>
      </c>
      <c r="C47" s="1">
        <f t="shared" si="2"/>
        <v>27</v>
      </c>
      <c r="D47" s="1">
        <f t="shared" si="3"/>
        <v>1</v>
      </c>
      <c r="E47" s="1">
        <v>27</v>
      </c>
    </row>
    <row r="48" spans="1:17" x14ac:dyDescent="0.25">
      <c r="A48" s="1">
        <f>RANK(Tabelle2564[[#This Row],[Gesamt]],C:C,0)</f>
        <v>47</v>
      </c>
      <c r="B48" s="72" t="s">
        <v>888</v>
      </c>
      <c r="C48" s="1">
        <f t="shared" si="2"/>
        <v>27</v>
      </c>
      <c r="D48" s="1">
        <f t="shared" si="3"/>
        <v>1</v>
      </c>
      <c r="G48" s="1">
        <v>27</v>
      </c>
    </row>
    <row r="49" spans="1:17" x14ac:dyDescent="0.25">
      <c r="A49" s="1">
        <f>RANK(Tabelle2564[[#This Row],[Gesamt]],C:C,0)</f>
        <v>47</v>
      </c>
      <c r="B49" s="72" t="s">
        <v>78</v>
      </c>
      <c r="C49" s="1">
        <f t="shared" si="2"/>
        <v>27</v>
      </c>
      <c r="D49" s="1">
        <f t="shared" si="3"/>
        <v>1</v>
      </c>
      <c r="H49" s="1">
        <v>27</v>
      </c>
    </row>
    <row r="50" spans="1:17" x14ac:dyDescent="0.25">
      <c r="A50" s="1">
        <f>RANK(Tabelle2564[[#This Row],[Gesamt]],C:C,0)</f>
        <v>47</v>
      </c>
      <c r="B50" s="72" t="s">
        <v>794</v>
      </c>
      <c r="C50" s="1">
        <f t="shared" si="2"/>
        <v>27</v>
      </c>
      <c r="D50" s="1">
        <f t="shared" si="3"/>
        <v>1</v>
      </c>
      <c r="Q50" s="1">
        <v>27</v>
      </c>
    </row>
    <row r="51" spans="1:17" x14ac:dyDescent="0.25">
      <c r="A51" s="1">
        <f>RANK(Tabelle2564[[#This Row],[Gesamt]],C:C,0)</f>
        <v>47</v>
      </c>
      <c r="B51" s="72" t="s">
        <v>796</v>
      </c>
      <c r="C51" s="1">
        <f t="shared" si="2"/>
        <v>27</v>
      </c>
      <c r="D51" s="1">
        <f t="shared" si="3"/>
        <v>1</v>
      </c>
      <c r="Q51" s="1">
        <v>27</v>
      </c>
    </row>
    <row r="52" spans="1:17" x14ac:dyDescent="0.25">
      <c r="A52" s="1">
        <f>RANK(Tabelle2564[[#This Row],[Gesamt]],C:C,0)</f>
        <v>47</v>
      </c>
      <c r="B52" s="72" t="s">
        <v>797</v>
      </c>
      <c r="C52" s="1">
        <f t="shared" si="2"/>
        <v>27</v>
      </c>
      <c r="D52" s="1">
        <f t="shared" si="3"/>
        <v>1</v>
      </c>
      <c r="Q52" s="1">
        <v>27</v>
      </c>
    </row>
    <row r="53" spans="1:17" x14ac:dyDescent="0.25">
      <c r="A53" s="1">
        <f>RANK(Tabelle2564[[#This Row],[Gesamt]],C:C,0)</f>
        <v>53</v>
      </c>
      <c r="B53" s="72" t="s">
        <v>906</v>
      </c>
      <c r="C53" s="1">
        <f t="shared" si="2"/>
        <v>26</v>
      </c>
      <c r="D53" s="1">
        <f t="shared" si="3"/>
        <v>1</v>
      </c>
      <c r="E53" s="1">
        <v>26</v>
      </c>
    </row>
    <row r="54" spans="1:17" x14ac:dyDescent="0.25">
      <c r="A54" s="1">
        <f>RANK(Tabelle2564[[#This Row],[Gesamt]],C:C,0)</f>
        <v>53</v>
      </c>
      <c r="B54" s="72" t="s">
        <v>894</v>
      </c>
      <c r="C54" s="1">
        <f t="shared" si="2"/>
        <v>26</v>
      </c>
      <c r="D54" s="1">
        <f t="shared" si="3"/>
        <v>1</v>
      </c>
      <c r="F54" s="1">
        <v>26</v>
      </c>
    </row>
    <row r="55" spans="1:17" x14ac:dyDescent="0.25">
      <c r="A55" s="1">
        <f>RANK(Tabelle2564[[#This Row],[Gesamt]],C:C,0)</f>
        <v>53</v>
      </c>
      <c r="B55" s="72" t="s">
        <v>876</v>
      </c>
      <c r="C55" s="1">
        <f t="shared" si="2"/>
        <v>26</v>
      </c>
      <c r="D55" s="1">
        <f t="shared" si="3"/>
        <v>1</v>
      </c>
      <c r="H55" s="1">
        <v>26</v>
      </c>
    </row>
    <row r="56" spans="1:17" x14ac:dyDescent="0.25">
      <c r="A56" s="1">
        <f>RANK(Tabelle2564[[#This Row],[Gesamt]],C:C,0)</f>
        <v>53</v>
      </c>
      <c r="B56" s="72" t="s">
        <v>861</v>
      </c>
      <c r="C56" s="1">
        <f t="shared" si="2"/>
        <v>26</v>
      </c>
      <c r="D56" s="1">
        <f t="shared" si="3"/>
        <v>2</v>
      </c>
      <c r="F56" s="1">
        <v>13</v>
      </c>
      <c r="J56" s="1">
        <v>13</v>
      </c>
    </row>
    <row r="57" spans="1:17" x14ac:dyDescent="0.25">
      <c r="A57" s="1">
        <f>RANK(Tabelle2564[[#This Row],[Gesamt]],C:C,0)</f>
        <v>57</v>
      </c>
      <c r="B57" s="72" t="s">
        <v>907</v>
      </c>
      <c r="C57" s="1">
        <f t="shared" si="2"/>
        <v>25</v>
      </c>
      <c r="D57" s="1">
        <f t="shared" si="3"/>
        <v>1</v>
      </c>
      <c r="E57" s="1">
        <v>25</v>
      </c>
    </row>
    <row r="58" spans="1:17" x14ac:dyDescent="0.25">
      <c r="A58" s="1">
        <f>RANK(Tabelle2564[[#This Row],[Gesamt]],C:C,0)</f>
        <v>57</v>
      </c>
      <c r="B58" s="72" t="s">
        <v>607</v>
      </c>
      <c r="C58" s="1">
        <f t="shared" si="2"/>
        <v>25</v>
      </c>
      <c r="D58" s="1">
        <f t="shared" si="3"/>
        <v>1</v>
      </c>
      <c r="G58" s="1">
        <v>25</v>
      </c>
    </row>
    <row r="59" spans="1:17" x14ac:dyDescent="0.25">
      <c r="A59" s="1">
        <f>RANK(Tabelle2564[[#This Row],[Gesamt]],C:C,0)</f>
        <v>57</v>
      </c>
      <c r="B59" s="72" t="s">
        <v>889</v>
      </c>
      <c r="C59" s="1">
        <f t="shared" si="2"/>
        <v>25</v>
      </c>
      <c r="D59" s="1">
        <f t="shared" si="3"/>
        <v>1</v>
      </c>
      <c r="G59" s="1">
        <v>25</v>
      </c>
    </row>
    <row r="60" spans="1:17" x14ac:dyDescent="0.25">
      <c r="A60" s="1">
        <f>RANK(Tabelle2564[[#This Row],[Gesamt]],C:C,0)</f>
        <v>57</v>
      </c>
      <c r="B60" s="72" t="s">
        <v>867</v>
      </c>
      <c r="C60" s="1">
        <f t="shared" si="2"/>
        <v>25</v>
      </c>
      <c r="D60" s="1">
        <f t="shared" si="3"/>
        <v>1</v>
      </c>
      <c r="I60" s="1">
        <v>25</v>
      </c>
    </row>
    <row r="61" spans="1:17" x14ac:dyDescent="0.25">
      <c r="A61" s="1">
        <f>RANK(Tabelle2564[[#This Row],[Gesamt]],C:C,0)</f>
        <v>57</v>
      </c>
      <c r="B61" s="72" t="s">
        <v>824</v>
      </c>
      <c r="C61" s="1">
        <f t="shared" si="2"/>
        <v>25</v>
      </c>
      <c r="D61" s="1">
        <f t="shared" si="3"/>
        <v>1</v>
      </c>
      <c r="N61" s="1">
        <v>25</v>
      </c>
    </row>
    <row r="62" spans="1:17" x14ac:dyDescent="0.25">
      <c r="A62" s="1">
        <f>RANK(Tabelle2564[[#This Row],[Gesamt]],C:C,0)</f>
        <v>57</v>
      </c>
      <c r="B62" s="72" t="s">
        <v>806</v>
      </c>
      <c r="C62" s="1">
        <f t="shared" si="2"/>
        <v>25</v>
      </c>
      <c r="D62" s="1">
        <f t="shared" si="3"/>
        <v>1</v>
      </c>
      <c r="P62" s="1">
        <v>25</v>
      </c>
    </row>
    <row r="63" spans="1:17" x14ac:dyDescent="0.25">
      <c r="A63" s="1">
        <f>RANK(Tabelle2564[[#This Row],[Gesamt]],C:C,0)</f>
        <v>63</v>
      </c>
      <c r="B63" s="72" t="s">
        <v>869</v>
      </c>
      <c r="C63" s="1">
        <f t="shared" si="2"/>
        <v>24</v>
      </c>
      <c r="D63" s="1">
        <f t="shared" si="3"/>
        <v>1</v>
      </c>
      <c r="I63" s="1">
        <v>24</v>
      </c>
    </row>
    <row r="64" spans="1:17" x14ac:dyDescent="0.25">
      <c r="A64" s="1">
        <f>RANK(Tabelle2564[[#This Row],[Gesamt]],C:C,0)</f>
        <v>63</v>
      </c>
      <c r="B64" s="72" t="s">
        <v>870</v>
      </c>
      <c r="C64" s="1">
        <f t="shared" si="2"/>
        <v>24</v>
      </c>
      <c r="D64" s="1">
        <f t="shared" si="3"/>
        <v>1</v>
      </c>
      <c r="I64" s="1">
        <v>24</v>
      </c>
    </row>
    <row r="65" spans="1:17" x14ac:dyDescent="0.25">
      <c r="A65" s="1">
        <f>RANK(Tabelle2564[[#This Row],[Gesamt]],C:C,0)</f>
        <v>63</v>
      </c>
      <c r="B65" s="72" t="s">
        <v>868</v>
      </c>
      <c r="C65" s="1">
        <f t="shared" si="2"/>
        <v>24</v>
      </c>
      <c r="D65" s="1">
        <f t="shared" si="3"/>
        <v>1</v>
      </c>
      <c r="I65" s="1">
        <v>24</v>
      </c>
    </row>
    <row r="66" spans="1:17" x14ac:dyDescent="0.25">
      <c r="A66" s="1">
        <f>RANK(Tabelle2564[[#This Row],[Gesamt]],C:C,0)</f>
        <v>63</v>
      </c>
      <c r="B66" s="72" t="s">
        <v>820</v>
      </c>
      <c r="C66" s="1">
        <f t="shared" ref="C66:C97" si="4">SUM(E66:Q66)</f>
        <v>24</v>
      </c>
      <c r="D66" s="1">
        <f t="shared" ref="D66:D97" si="5">COUNT(E66:Q66)</f>
        <v>1</v>
      </c>
      <c r="O66" s="1">
        <v>24</v>
      </c>
    </row>
    <row r="67" spans="1:17" x14ac:dyDescent="0.25">
      <c r="A67" s="1">
        <f>RANK(Tabelle2564[[#This Row],[Gesamt]],C:C,0)</f>
        <v>67</v>
      </c>
      <c r="B67" s="72" t="s">
        <v>895</v>
      </c>
      <c r="C67" s="1">
        <f t="shared" si="4"/>
        <v>23</v>
      </c>
      <c r="D67" s="1">
        <f t="shared" si="5"/>
        <v>1</v>
      </c>
      <c r="F67" s="1">
        <v>23</v>
      </c>
    </row>
    <row r="68" spans="1:17" x14ac:dyDescent="0.25">
      <c r="A68" s="1">
        <f>RANK(Tabelle2564[[#This Row],[Gesamt]],C:C,0)</f>
        <v>67</v>
      </c>
      <c r="B68" s="72" t="s">
        <v>845</v>
      </c>
      <c r="C68" s="1">
        <f t="shared" si="4"/>
        <v>23</v>
      </c>
      <c r="D68" s="1">
        <f t="shared" si="5"/>
        <v>1</v>
      </c>
      <c r="K68" s="1">
        <v>23</v>
      </c>
    </row>
    <row r="69" spans="1:17" x14ac:dyDescent="0.25">
      <c r="A69" s="1">
        <f>RANK(Tabelle2564[[#This Row],[Gesamt]],C:C,0)</f>
        <v>67</v>
      </c>
      <c r="B69" s="72" t="s">
        <v>791</v>
      </c>
      <c r="C69" s="1">
        <f t="shared" si="4"/>
        <v>23</v>
      </c>
      <c r="D69" s="1">
        <f t="shared" si="5"/>
        <v>1</v>
      </c>
      <c r="Q69" s="1">
        <v>23</v>
      </c>
    </row>
    <row r="70" spans="1:17" x14ac:dyDescent="0.25">
      <c r="A70" s="1">
        <f>RANK(Tabelle2564[[#This Row],[Gesamt]],C:C,0)</f>
        <v>67</v>
      </c>
      <c r="B70" s="72" t="s">
        <v>813</v>
      </c>
      <c r="C70" s="1">
        <f t="shared" si="4"/>
        <v>23</v>
      </c>
      <c r="D70" s="1">
        <f t="shared" si="5"/>
        <v>1</v>
      </c>
      <c r="O70" s="1">
        <v>23</v>
      </c>
    </row>
    <row r="71" spans="1:17" x14ac:dyDescent="0.25">
      <c r="A71" s="1">
        <f>RANK(Tabelle2564[[#This Row],[Gesamt]],C:C,0)</f>
        <v>71</v>
      </c>
      <c r="B71" s="72" t="s">
        <v>896</v>
      </c>
      <c r="C71" s="1">
        <f t="shared" si="4"/>
        <v>22</v>
      </c>
      <c r="D71" s="1">
        <f t="shared" si="5"/>
        <v>1</v>
      </c>
      <c r="F71" s="1">
        <v>22</v>
      </c>
    </row>
    <row r="72" spans="1:17" x14ac:dyDescent="0.25">
      <c r="A72" s="1">
        <f>RANK(Tabelle2564[[#This Row],[Gesamt]],C:C,0)</f>
        <v>71</v>
      </c>
      <c r="B72" s="72" t="s">
        <v>840</v>
      </c>
      <c r="C72" s="1">
        <f t="shared" si="4"/>
        <v>22</v>
      </c>
      <c r="D72" s="1">
        <f t="shared" si="5"/>
        <v>1</v>
      </c>
      <c r="L72" s="1">
        <v>22</v>
      </c>
    </row>
    <row r="73" spans="1:17" x14ac:dyDescent="0.25">
      <c r="A73" s="1">
        <f>RANK(Tabelle2564[[#This Row],[Gesamt]],C:C,0)</f>
        <v>73</v>
      </c>
      <c r="B73" s="72" t="s">
        <v>908</v>
      </c>
      <c r="C73" s="1">
        <f t="shared" si="4"/>
        <v>21</v>
      </c>
      <c r="D73" s="1">
        <f t="shared" si="5"/>
        <v>1</v>
      </c>
      <c r="E73" s="1">
        <v>21</v>
      </c>
    </row>
    <row r="74" spans="1:17" x14ac:dyDescent="0.25">
      <c r="A74" s="1">
        <f>RANK(Tabelle2564[[#This Row],[Gesamt]],C:C,0)</f>
        <v>73</v>
      </c>
      <c r="B74" s="72" t="s">
        <v>841</v>
      </c>
      <c r="C74" s="1">
        <f t="shared" si="4"/>
        <v>21</v>
      </c>
      <c r="D74" s="1">
        <f t="shared" si="5"/>
        <v>1</v>
      </c>
      <c r="L74" s="1">
        <v>21</v>
      </c>
    </row>
    <row r="75" spans="1:17" x14ac:dyDescent="0.25">
      <c r="A75" s="1">
        <f>RANK(Tabelle2564[[#This Row],[Gesamt]],C:C,0)</f>
        <v>73</v>
      </c>
      <c r="B75" s="72" t="s">
        <v>825</v>
      </c>
      <c r="C75" s="1">
        <f t="shared" si="4"/>
        <v>21</v>
      </c>
      <c r="D75" s="1">
        <f t="shared" si="5"/>
        <v>1</v>
      </c>
      <c r="N75" s="1">
        <v>21</v>
      </c>
    </row>
    <row r="76" spans="1:17" x14ac:dyDescent="0.25">
      <c r="A76" s="1">
        <f>RANK(Tabelle2564[[#This Row],[Gesamt]],C:C,0)</f>
        <v>76</v>
      </c>
      <c r="B76" s="72" t="s">
        <v>857</v>
      </c>
      <c r="C76" s="1">
        <f t="shared" si="4"/>
        <v>20</v>
      </c>
      <c r="D76" s="1">
        <f t="shared" si="5"/>
        <v>1</v>
      </c>
      <c r="J76" s="1">
        <v>20</v>
      </c>
    </row>
    <row r="77" spans="1:17" x14ac:dyDescent="0.25">
      <c r="A77" s="1">
        <f>RANK(Tabelle2564[[#This Row],[Gesamt]],C:C,0)</f>
        <v>76</v>
      </c>
      <c r="B77" s="72" t="s">
        <v>846</v>
      </c>
      <c r="C77" s="1">
        <f t="shared" si="4"/>
        <v>20</v>
      </c>
      <c r="D77" s="1">
        <f t="shared" si="5"/>
        <v>1</v>
      </c>
      <c r="K77" s="1">
        <v>20</v>
      </c>
    </row>
    <row r="78" spans="1:17" x14ac:dyDescent="0.25">
      <c r="A78" s="1">
        <f>RANK(Tabelle2564[[#This Row],[Gesamt]],C:C,0)</f>
        <v>76</v>
      </c>
      <c r="B78" s="72" t="s">
        <v>826</v>
      </c>
      <c r="C78" s="1">
        <f t="shared" si="4"/>
        <v>20</v>
      </c>
      <c r="D78" s="1">
        <f t="shared" si="5"/>
        <v>1</v>
      </c>
      <c r="N78" s="1">
        <v>20</v>
      </c>
    </row>
    <row r="79" spans="1:17" x14ac:dyDescent="0.25">
      <c r="A79" s="1">
        <f>RANK(Tabelle2564[[#This Row],[Gesamt]],C:C,0)</f>
        <v>76</v>
      </c>
      <c r="B79" s="72" t="s">
        <v>823</v>
      </c>
      <c r="C79" s="1">
        <f t="shared" si="4"/>
        <v>20</v>
      </c>
      <c r="D79" s="1">
        <f t="shared" si="5"/>
        <v>1</v>
      </c>
      <c r="N79" s="1">
        <v>20</v>
      </c>
    </row>
    <row r="80" spans="1:17" x14ac:dyDescent="0.25">
      <c r="A80" s="1">
        <f>RANK(Tabelle2564[[#This Row],[Gesamt]],C:C,0)</f>
        <v>80</v>
      </c>
      <c r="B80" s="72" t="s">
        <v>909</v>
      </c>
      <c r="C80" s="1">
        <f t="shared" si="4"/>
        <v>19</v>
      </c>
      <c r="D80" s="1">
        <f t="shared" si="5"/>
        <v>1</v>
      </c>
      <c r="E80" s="1">
        <v>19</v>
      </c>
    </row>
    <row r="81" spans="1:16" x14ac:dyDescent="0.25">
      <c r="A81" s="1">
        <f>RANK(Tabelle2564[[#This Row],[Gesamt]],C:C,0)</f>
        <v>80</v>
      </c>
      <c r="B81" s="72" t="s">
        <v>890</v>
      </c>
      <c r="C81" s="1">
        <f t="shared" si="4"/>
        <v>19</v>
      </c>
      <c r="D81" s="1">
        <f t="shared" si="5"/>
        <v>1</v>
      </c>
      <c r="G81" s="1">
        <v>19</v>
      </c>
    </row>
    <row r="82" spans="1:16" x14ac:dyDescent="0.25">
      <c r="A82" s="1">
        <f>RANK(Tabelle2564[[#This Row],[Gesamt]],C:C,0)</f>
        <v>80</v>
      </c>
      <c r="B82" s="72" t="s">
        <v>871</v>
      </c>
      <c r="C82" s="1">
        <f t="shared" si="4"/>
        <v>19</v>
      </c>
      <c r="D82" s="1">
        <f t="shared" si="5"/>
        <v>1</v>
      </c>
      <c r="I82" s="1">
        <v>19</v>
      </c>
    </row>
    <row r="83" spans="1:16" x14ac:dyDescent="0.25">
      <c r="A83" s="1">
        <f>RANK(Tabelle2564[[#This Row],[Gesamt]],C:C,0)</f>
        <v>80</v>
      </c>
      <c r="B83" s="72" t="s">
        <v>810</v>
      </c>
      <c r="C83" s="1">
        <f t="shared" si="4"/>
        <v>19</v>
      </c>
      <c r="D83" s="1">
        <f t="shared" si="5"/>
        <v>1</v>
      </c>
      <c r="K83" s="1">
        <v>19</v>
      </c>
    </row>
    <row r="84" spans="1:16" x14ac:dyDescent="0.25">
      <c r="A84" s="1">
        <f>RANK(Tabelle2564[[#This Row],[Gesamt]],C:C,0)</f>
        <v>80</v>
      </c>
      <c r="B84" s="72" t="s">
        <v>842</v>
      </c>
      <c r="C84" s="1">
        <f t="shared" si="4"/>
        <v>19</v>
      </c>
      <c r="D84" s="1">
        <f t="shared" si="5"/>
        <v>1</v>
      </c>
      <c r="L84" s="1">
        <v>19</v>
      </c>
    </row>
    <row r="85" spans="1:16" x14ac:dyDescent="0.25">
      <c r="A85" s="1">
        <f>RANK(Tabelle2564[[#This Row],[Gesamt]],C:C,0)</f>
        <v>80</v>
      </c>
      <c r="B85" s="72" t="s">
        <v>843</v>
      </c>
      <c r="C85" s="1">
        <f t="shared" si="4"/>
        <v>19</v>
      </c>
      <c r="D85" s="1">
        <f t="shared" si="5"/>
        <v>1</v>
      </c>
      <c r="L85" s="1">
        <v>19</v>
      </c>
    </row>
    <row r="86" spans="1:16" x14ac:dyDescent="0.25">
      <c r="A86" s="1">
        <f>RANK(Tabelle2564[[#This Row],[Gesamt]],C:C,0)</f>
        <v>86</v>
      </c>
      <c r="B86" s="72" t="s">
        <v>911</v>
      </c>
      <c r="C86" s="1">
        <f t="shared" si="4"/>
        <v>18</v>
      </c>
      <c r="D86" s="1">
        <f t="shared" si="5"/>
        <v>1</v>
      </c>
      <c r="E86" s="1">
        <v>18</v>
      </c>
    </row>
    <row r="87" spans="1:16" x14ac:dyDescent="0.25">
      <c r="A87" s="1">
        <f>RANK(Tabelle2564[[#This Row],[Gesamt]],C:C,0)</f>
        <v>86</v>
      </c>
      <c r="B87" s="72" t="s">
        <v>910</v>
      </c>
      <c r="C87" s="1">
        <f t="shared" si="4"/>
        <v>18</v>
      </c>
      <c r="D87" s="1">
        <f t="shared" si="5"/>
        <v>1</v>
      </c>
      <c r="E87" s="1">
        <v>18</v>
      </c>
    </row>
    <row r="88" spans="1:16" x14ac:dyDescent="0.25">
      <c r="A88" s="1">
        <f>RANK(Tabelle2564[[#This Row],[Gesamt]],C:C,0)</f>
        <v>86</v>
      </c>
      <c r="B88" s="72" t="s">
        <v>897</v>
      </c>
      <c r="C88" s="1">
        <f t="shared" si="4"/>
        <v>18</v>
      </c>
      <c r="D88" s="1">
        <f t="shared" si="5"/>
        <v>1</v>
      </c>
      <c r="F88" s="1">
        <v>18</v>
      </c>
    </row>
    <row r="89" spans="1:16" x14ac:dyDescent="0.25">
      <c r="A89" s="1">
        <f>RANK(Tabelle2564[[#This Row],[Gesamt]],C:C,0)</f>
        <v>86</v>
      </c>
      <c r="B89" s="72" t="s">
        <v>898</v>
      </c>
      <c r="C89" s="1">
        <f t="shared" si="4"/>
        <v>18</v>
      </c>
      <c r="D89" s="1">
        <f t="shared" si="5"/>
        <v>1</v>
      </c>
      <c r="F89" s="1">
        <v>18</v>
      </c>
    </row>
    <row r="90" spans="1:16" x14ac:dyDescent="0.25">
      <c r="A90" s="1">
        <f>RANK(Tabelle2564[[#This Row],[Gesamt]],C:C,0)</f>
        <v>86</v>
      </c>
      <c r="B90" s="72" t="s">
        <v>877</v>
      </c>
      <c r="C90" s="1">
        <f t="shared" si="4"/>
        <v>18</v>
      </c>
      <c r="D90" s="1">
        <f t="shared" si="5"/>
        <v>1</v>
      </c>
      <c r="H90" s="1">
        <v>18</v>
      </c>
    </row>
    <row r="91" spans="1:16" x14ac:dyDescent="0.25">
      <c r="A91" s="1">
        <f>RANK(Tabelle2564[[#This Row],[Gesamt]],C:C,0)</f>
        <v>86</v>
      </c>
      <c r="B91" s="72" t="s">
        <v>858</v>
      </c>
      <c r="C91" s="1">
        <f t="shared" si="4"/>
        <v>18</v>
      </c>
      <c r="D91" s="1">
        <f t="shared" si="5"/>
        <v>1</v>
      </c>
      <c r="J91" s="1">
        <v>18</v>
      </c>
    </row>
    <row r="92" spans="1:16" x14ac:dyDescent="0.25">
      <c r="A92" s="1">
        <f>RANK(Tabelle2564[[#This Row],[Gesamt]],C:C,0)</f>
        <v>86</v>
      </c>
      <c r="B92" s="72" t="s">
        <v>833</v>
      </c>
      <c r="C92" s="1">
        <f t="shared" si="4"/>
        <v>18</v>
      </c>
      <c r="D92" s="1">
        <f t="shared" si="5"/>
        <v>1</v>
      </c>
      <c r="M92" s="1">
        <v>18</v>
      </c>
    </row>
    <row r="93" spans="1:16" x14ac:dyDescent="0.25">
      <c r="A93" s="1">
        <f>RANK(Tabelle2564[[#This Row],[Gesamt]],C:C,0)</f>
        <v>86</v>
      </c>
      <c r="B93" s="72" t="s">
        <v>834</v>
      </c>
      <c r="C93" s="1">
        <f t="shared" si="4"/>
        <v>18</v>
      </c>
      <c r="D93" s="1">
        <f t="shared" si="5"/>
        <v>1</v>
      </c>
      <c r="M93" s="1">
        <v>18</v>
      </c>
    </row>
    <row r="94" spans="1:16" x14ac:dyDescent="0.25">
      <c r="A94" s="1">
        <f>RANK(Tabelle2564[[#This Row],[Gesamt]],C:C,0)</f>
        <v>86</v>
      </c>
      <c r="B94" s="72" t="s">
        <v>827</v>
      </c>
      <c r="C94" s="1">
        <f t="shared" si="4"/>
        <v>18</v>
      </c>
      <c r="D94" s="1">
        <f t="shared" si="5"/>
        <v>1</v>
      </c>
      <c r="N94" s="1">
        <v>18</v>
      </c>
    </row>
    <row r="95" spans="1:16" x14ac:dyDescent="0.25">
      <c r="A95" s="1">
        <f>RANK(Tabelle2564[[#This Row],[Gesamt]],C:C,0)</f>
        <v>86</v>
      </c>
      <c r="B95" s="72" t="s">
        <v>807</v>
      </c>
      <c r="C95" s="1">
        <f t="shared" si="4"/>
        <v>18</v>
      </c>
      <c r="D95" s="1">
        <f t="shared" si="5"/>
        <v>1</v>
      </c>
      <c r="P95" s="1">
        <v>18</v>
      </c>
    </row>
    <row r="96" spans="1:16" x14ac:dyDescent="0.25">
      <c r="A96" s="1">
        <f>RANK(Tabelle2564[[#This Row],[Gesamt]],C:C,0)</f>
        <v>96</v>
      </c>
      <c r="B96" s="72" t="s">
        <v>899</v>
      </c>
      <c r="C96" s="1">
        <f t="shared" si="4"/>
        <v>17</v>
      </c>
      <c r="D96" s="1">
        <f t="shared" si="5"/>
        <v>1</v>
      </c>
      <c r="F96" s="1">
        <v>17</v>
      </c>
    </row>
    <row r="97" spans="1:15" x14ac:dyDescent="0.25">
      <c r="A97" s="1">
        <f>RANK(Tabelle2564[[#This Row],[Gesamt]],C:C,0)</f>
        <v>96</v>
      </c>
      <c r="B97" s="72" t="s">
        <v>72</v>
      </c>
      <c r="C97" s="1">
        <f t="shared" si="4"/>
        <v>17</v>
      </c>
      <c r="D97" s="1">
        <f t="shared" si="5"/>
        <v>1</v>
      </c>
      <c r="F97" s="1">
        <v>17</v>
      </c>
    </row>
    <row r="98" spans="1:15" x14ac:dyDescent="0.25">
      <c r="A98" s="1">
        <f>RANK(Tabelle2564[[#This Row],[Gesamt]],C:C,0)</f>
        <v>96</v>
      </c>
      <c r="B98" s="72" t="s">
        <v>891</v>
      </c>
      <c r="C98" s="1">
        <f t="shared" ref="C98:C129" si="6">SUM(E98:Q98)</f>
        <v>17</v>
      </c>
      <c r="D98" s="1">
        <f t="shared" ref="D98:D129" si="7">COUNT(E98:Q98)</f>
        <v>1</v>
      </c>
      <c r="G98" s="1">
        <v>17</v>
      </c>
    </row>
    <row r="99" spans="1:15" x14ac:dyDescent="0.25">
      <c r="A99" s="1">
        <f>RANK(Tabelle2564[[#This Row],[Gesamt]],C:C,0)</f>
        <v>96</v>
      </c>
      <c r="B99" s="72" t="s">
        <v>859</v>
      </c>
      <c r="C99" s="1">
        <f t="shared" si="6"/>
        <v>17</v>
      </c>
      <c r="D99" s="1">
        <f t="shared" si="7"/>
        <v>1</v>
      </c>
      <c r="J99" s="1">
        <v>17</v>
      </c>
    </row>
    <row r="100" spans="1:15" x14ac:dyDescent="0.25">
      <c r="A100" s="1">
        <f>RANK(Tabelle2564[[#This Row],[Gesamt]],C:C,0)</f>
        <v>96</v>
      </c>
      <c r="B100" s="72" t="s">
        <v>860</v>
      </c>
      <c r="C100" s="1">
        <f t="shared" si="6"/>
        <v>17</v>
      </c>
      <c r="D100" s="1">
        <f t="shared" si="7"/>
        <v>1</v>
      </c>
      <c r="J100" s="1">
        <v>17</v>
      </c>
    </row>
    <row r="101" spans="1:15" x14ac:dyDescent="0.25">
      <c r="A101" s="1">
        <f>RANK(Tabelle2564[[#This Row],[Gesamt]],C:C,0)</f>
        <v>96</v>
      </c>
      <c r="B101" s="72" t="s">
        <v>835</v>
      </c>
      <c r="C101" s="1">
        <f t="shared" si="6"/>
        <v>17</v>
      </c>
      <c r="D101" s="1">
        <f t="shared" si="7"/>
        <v>1</v>
      </c>
      <c r="M101" s="1">
        <v>17</v>
      </c>
    </row>
    <row r="102" spans="1:15" x14ac:dyDescent="0.25">
      <c r="A102" s="1">
        <f>RANK(Tabelle2564[[#This Row],[Gesamt]],C:C,0)</f>
        <v>102</v>
      </c>
      <c r="B102" s="72" t="s">
        <v>878</v>
      </c>
      <c r="C102" s="1">
        <f t="shared" si="6"/>
        <v>16</v>
      </c>
      <c r="D102" s="1">
        <f t="shared" si="7"/>
        <v>1</v>
      </c>
      <c r="H102" s="1">
        <v>16</v>
      </c>
    </row>
    <row r="103" spans="1:15" x14ac:dyDescent="0.25">
      <c r="A103" s="1">
        <f>RANK(Tabelle2564[[#This Row],[Gesamt]],C:C,0)</f>
        <v>102</v>
      </c>
      <c r="B103" s="72" t="s">
        <v>851</v>
      </c>
      <c r="C103" s="1">
        <f t="shared" si="6"/>
        <v>16</v>
      </c>
      <c r="D103" s="1">
        <f t="shared" si="7"/>
        <v>1</v>
      </c>
      <c r="K103" s="1">
        <v>16</v>
      </c>
    </row>
    <row r="104" spans="1:15" x14ac:dyDescent="0.25">
      <c r="A104" s="1">
        <f>RANK(Tabelle2564[[#This Row],[Gesamt]],C:C,0)</f>
        <v>102</v>
      </c>
      <c r="B104" s="72" t="s">
        <v>848</v>
      </c>
      <c r="C104" s="1">
        <f t="shared" si="6"/>
        <v>16</v>
      </c>
      <c r="D104" s="1">
        <f t="shared" si="7"/>
        <v>1</v>
      </c>
      <c r="K104" s="1">
        <v>16</v>
      </c>
    </row>
    <row r="105" spans="1:15" x14ac:dyDescent="0.25">
      <c r="A105" s="1">
        <f>RANK(Tabelle2564[[#This Row],[Gesamt]],C:C,0)</f>
        <v>102</v>
      </c>
      <c r="B105" s="72" t="s">
        <v>836</v>
      </c>
      <c r="C105" s="1">
        <f t="shared" si="6"/>
        <v>16</v>
      </c>
      <c r="D105" s="1">
        <f t="shared" si="7"/>
        <v>1</v>
      </c>
      <c r="M105" s="1">
        <v>16</v>
      </c>
    </row>
    <row r="106" spans="1:15" x14ac:dyDescent="0.25">
      <c r="A106" s="1">
        <f>RANK(Tabelle2564[[#This Row],[Gesamt]],C:C,0)</f>
        <v>102</v>
      </c>
      <c r="B106" s="72" t="s">
        <v>828</v>
      </c>
      <c r="C106" s="1">
        <f t="shared" si="6"/>
        <v>16</v>
      </c>
      <c r="D106" s="1">
        <f t="shared" si="7"/>
        <v>1</v>
      </c>
      <c r="N106" s="1">
        <v>16</v>
      </c>
    </row>
    <row r="107" spans="1:15" x14ac:dyDescent="0.25">
      <c r="A107" s="1">
        <f>RANK(Tabelle2564[[#This Row],[Gesamt]],C:C,0)</f>
        <v>102</v>
      </c>
      <c r="B107" s="72" t="s">
        <v>829</v>
      </c>
      <c r="C107" s="1">
        <f t="shared" si="6"/>
        <v>16</v>
      </c>
      <c r="D107" s="1">
        <f t="shared" si="7"/>
        <v>1</v>
      </c>
      <c r="N107" s="1">
        <v>16</v>
      </c>
    </row>
    <row r="108" spans="1:15" x14ac:dyDescent="0.25">
      <c r="A108" s="1">
        <f>RANK(Tabelle2564[[#This Row],[Gesamt]],C:C,0)</f>
        <v>102</v>
      </c>
      <c r="B108" s="72" t="s">
        <v>830</v>
      </c>
      <c r="C108" s="1">
        <f t="shared" si="6"/>
        <v>16</v>
      </c>
      <c r="D108" s="1">
        <f t="shared" si="7"/>
        <v>1</v>
      </c>
      <c r="N108" s="1">
        <v>16</v>
      </c>
    </row>
    <row r="109" spans="1:15" x14ac:dyDescent="0.25">
      <c r="A109" s="1">
        <f>RANK(Tabelle2564[[#This Row],[Gesamt]],C:C,0)</f>
        <v>102</v>
      </c>
      <c r="B109" s="72" t="s">
        <v>816</v>
      </c>
      <c r="C109" s="1">
        <f t="shared" si="6"/>
        <v>16</v>
      </c>
      <c r="D109" s="1">
        <f t="shared" si="7"/>
        <v>1</v>
      </c>
      <c r="O109" s="1">
        <v>16</v>
      </c>
    </row>
    <row r="110" spans="1:15" x14ac:dyDescent="0.25">
      <c r="A110" s="1">
        <f>RANK(Tabelle2564[[#This Row],[Gesamt]],C:C,0)</f>
        <v>110</v>
      </c>
      <c r="B110" s="72" t="s">
        <v>879</v>
      </c>
      <c r="C110" s="1">
        <f t="shared" si="6"/>
        <v>15</v>
      </c>
      <c r="D110" s="1">
        <f t="shared" si="7"/>
        <v>1</v>
      </c>
      <c r="H110" s="1">
        <v>15</v>
      </c>
    </row>
    <row r="111" spans="1:15" x14ac:dyDescent="0.25">
      <c r="A111" s="1">
        <f>RANK(Tabelle2564[[#This Row],[Gesamt]],C:C,0)</f>
        <v>110</v>
      </c>
      <c r="B111" s="72" t="s">
        <v>89</v>
      </c>
      <c r="C111" s="1">
        <f t="shared" si="6"/>
        <v>15</v>
      </c>
      <c r="D111" s="1">
        <f t="shared" si="7"/>
        <v>1</v>
      </c>
      <c r="H111" s="1">
        <v>15</v>
      </c>
    </row>
    <row r="112" spans="1:15" x14ac:dyDescent="0.25">
      <c r="A112" s="1">
        <f>RANK(Tabelle2564[[#This Row],[Gesamt]],C:C,0)</f>
        <v>110</v>
      </c>
      <c r="B112" s="72" t="s">
        <v>880</v>
      </c>
      <c r="C112" s="1">
        <f t="shared" si="6"/>
        <v>15</v>
      </c>
      <c r="D112" s="1">
        <f t="shared" si="7"/>
        <v>1</v>
      </c>
      <c r="H112" s="1">
        <v>15</v>
      </c>
    </row>
    <row r="113" spans="1:16" x14ac:dyDescent="0.25">
      <c r="A113" s="1">
        <f>RANK(Tabelle2564[[#This Row],[Gesamt]],C:C,0)</f>
        <v>110</v>
      </c>
      <c r="B113" s="72" t="s">
        <v>849</v>
      </c>
      <c r="C113" s="1">
        <f t="shared" si="6"/>
        <v>15</v>
      </c>
      <c r="D113" s="1">
        <f t="shared" si="7"/>
        <v>1</v>
      </c>
      <c r="K113" s="1">
        <v>15</v>
      </c>
    </row>
    <row r="114" spans="1:16" x14ac:dyDescent="0.25">
      <c r="A114" s="1">
        <f>RANK(Tabelle2564[[#This Row],[Gesamt]],C:C,0)</f>
        <v>110</v>
      </c>
      <c r="B114" s="72" t="s">
        <v>850</v>
      </c>
      <c r="C114" s="1">
        <f t="shared" si="6"/>
        <v>15</v>
      </c>
      <c r="D114" s="1">
        <f t="shared" si="7"/>
        <v>1</v>
      </c>
      <c r="K114" s="1">
        <v>15</v>
      </c>
    </row>
    <row r="115" spans="1:16" x14ac:dyDescent="0.25">
      <c r="A115" s="1">
        <f>RANK(Tabelle2564[[#This Row],[Gesamt]],C:C,0)</f>
        <v>110</v>
      </c>
      <c r="B115" s="72" t="s">
        <v>80</v>
      </c>
      <c r="C115" s="1">
        <f t="shared" si="6"/>
        <v>15</v>
      </c>
      <c r="D115" s="1">
        <f t="shared" si="7"/>
        <v>1</v>
      </c>
      <c r="M115" s="1">
        <v>15</v>
      </c>
    </row>
    <row r="116" spans="1:16" x14ac:dyDescent="0.25">
      <c r="A116" s="1">
        <f>RANK(Tabelle2564[[#This Row],[Gesamt]],C:C,0)</f>
        <v>110</v>
      </c>
      <c r="B116" s="72" t="s">
        <v>837</v>
      </c>
      <c r="C116" s="1">
        <f t="shared" si="6"/>
        <v>15</v>
      </c>
      <c r="D116" s="1">
        <f t="shared" si="7"/>
        <v>1</v>
      </c>
      <c r="M116" s="1">
        <v>15</v>
      </c>
    </row>
    <row r="117" spans="1:16" x14ac:dyDescent="0.25">
      <c r="A117" s="1">
        <f>RANK(Tabelle2564[[#This Row],[Gesamt]],C:C,0)</f>
        <v>110</v>
      </c>
      <c r="B117" s="72" t="s">
        <v>805</v>
      </c>
      <c r="C117" s="1">
        <f t="shared" si="6"/>
        <v>15</v>
      </c>
      <c r="D117" s="1">
        <f t="shared" si="7"/>
        <v>1</v>
      </c>
      <c r="P117" s="1">
        <v>15</v>
      </c>
    </row>
    <row r="118" spans="1:16" x14ac:dyDescent="0.25">
      <c r="A118" s="1">
        <f>RANK(Tabelle2564[[#This Row],[Gesamt]],C:C,0)</f>
        <v>110</v>
      </c>
      <c r="B118" s="72" t="s">
        <v>818</v>
      </c>
      <c r="C118" s="1">
        <f t="shared" si="6"/>
        <v>15</v>
      </c>
      <c r="D118" s="1">
        <f t="shared" si="7"/>
        <v>1</v>
      </c>
      <c r="O118" s="1">
        <v>15</v>
      </c>
    </row>
    <row r="119" spans="1:16" x14ac:dyDescent="0.25">
      <c r="A119" s="1">
        <f>RANK(Tabelle2564[[#This Row],[Gesamt]],C:C,0)</f>
        <v>119</v>
      </c>
      <c r="B119" s="72" t="s">
        <v>900</v>
      </c>
      <c r="C119" s="1">
        <f t="shared" si="6"/>
        <v>14</v>
      </c>
      <c r="D119" s="1">
        <f t="shared" si="7"/>
        <v>1</v>
      </c>
      <c r="F119" s="1">
        <v>14</v>
      </c>
    </row>
    <row r="120" spans="1:16" x14ac:dyDescent="0.25">
      <c r="A120" s="1">
        <f>RANK(Tabelle2564[[#This Row],[Gesamt]],C:C,0)</f>
        <v>119</v>
      </c>
      <c r="B120" s="72" t="s">
        <v>901</v>
      </c>
      <c r="C120" s="1">
        <f t="shared" si="6"/>
        <v>14</v>
      </c>
      <c r="D120" s="1">
        <f t="shared" si="7"/>
        <v>1</v>
      </c>
      <c r="F120" s="1">
        <v>14</v>
      </c>
    </row>
    <row r="121" spans="1:16" x14ac:dyDescent="0.25">
      <c r="A121" s="1">
        <f>RANK(Tabelle2564[[#This Row],[Gesamt]],C:C,0)</f>
        <v>119</v>
      </c>
      <c r="B121" s="72" t="s">
        <v>853</v>
      </c>
      <c r="C121" s="1">
        <f t="shared" si="6"/>
        <v>14</v>
      </c>
      <c r="D121" s="1">
        <f t="shared" si="7"/>
        <v>1</v>
      </c>
      <c r="K121" s="1">
        <v>14</v>
      </c>
    </row>
    <row r="122" spans="1:16" x14ac:dyDescent="0.25">
      <c r="A122" s="1">
        <f>RANK(Tabelle2564[[#This Row],[Gesamt]],C:C,0)</f>
        <v>119</v>
      </c>
      <c r="B122" s="72" t="s">
        <v>822</v>
      </c>
      <c r="C122" s="1">
        <f t="shared" si="6"/>
        <v>14</v>
      </c>
      <c r="D122" s="1">
        <f t="shared" si="7"/>
        <v>1</v>
      </c>
      <c r="N122" s="1">
        <v>14</v>
      </c>
    </row>
    <row r="123" spans="1:16" x14ac:dyDescent="0.25">
      <c r="A123" s="1">
        <f>RANK(Tabelle2564[[#This Row],[Gesamt]],C:C,0)</f>
        <v>119</v>
      </c>
      <c r="B123" s="72" t="s">
        <v>819</v>
      </c>
      <c r="C123" s="1">
        <f t="shared" si="6"/>
        <v>14</v>
      </c>
      <c r="D123" s="1">
        <f t="shared" si="7"/>
        <v>1</v>
      </c>
      <c r="O123" s="1">
        <v>14</v>
      </c>
    </row>
    <row r="124" spans="1:16" x14ac:dyDescent="0.25">
      <c r="A124" s="1">
        <f>RANK(Tabelle2564[[#This Row],[Gesamt]],C:C,0)</f>
        <v>119</v>
      </c>
      <c r="B124" s="72" t="s">
        <v>815</v>
      </c>
      <c r="C124" s="1">
        <f t="shared" si="6"/>
        <v>14</v>
      </c>
      <c r="D124" s="1">
        <f t="shared" si="7"/>
        <v>1</v>
      </c>
      <c r="O124" s="1">
        <v>14</v>
      </c>
    </row>
    <row r="125" spans="1:16" x14ac:dyDescent="0.25">
      <c r="A125" s="1">
        <f>RANK(Tabelle2564[[#This Row],[Gesamt]],C:C,0)</f>
        <v>125</v>
      </c>
      <c r="B125" s="72" t="s">
        <v>881</v>
      </c>
      <c r="C125" s="1">
        <f t="shared" si="6"/>
        <v>13</v>
      </c>
      <c r="D125" s="1">
        <f t="shared" si="7"/>
        <v>1</v>
      </c>
      <c r="H125" s="1">
        <v>13</v>
      </c>
    </row>
    <row r="126" spans="1:16" x14ac:dyDescent="0.25">
      <c r="A126" s="1">
        <f>RANK(Tabelle2564[[#This Row],[Gesamt]],C:C,0)</f>
        <v>126</v>
      </c>
      <c r="B126" s="72" t="s">
        <v>852</v>
      </c>
      <c r="C126" s="1">
        <f t="shared" si="6"/>
        <v>12</v>
      </c>
      <c r="D126" s="1">
        <f t="shared" si="7"/>
        <v>1</v>
      </c>
      <c r="K126" s="1">
        <v>12</v>
      </c>
    </row>
    <row r="127" spans="1:16" x14ac:dyDescent="0.25">
      <c r="A127" s="1">
        <f>RANK(Tabelle2564[[#This Row],[Gesamt]],C:C,0)</f>
        <v>126</v>
      </c>
      <c r="B127" s="72" t="s">
        <v>838</v>
      </c>
      <c r="C127" s="1">
        <f t="shared" si="6"/>
        <v>12</v>
      </c>
      <c r="D127" s="1">
        <f t="shared" si="7"/>
        <v>1</v>
      </c>
      <c r="M127" s="1">
        <v>12</v>
      </c>
    </row>
    <row r="128" spans="1:16" x14ac:dyDescent="0.25">
      <c r="A128" s="1">
        <f>RANK(Tabelle2564[[#This Row],[Gesamt]],C:C,0)</f>
        <v>128</v>
      </c>
      <c r="B128" s="72" t="s">
        <v>912</v>
      </c>
      <c r="C128" s="1">
        <f t="shared" si="6"/>
        <v>11</v>
      </c>
      <c r="D128" s="1">
        <f t="shared" si="7"/>
        <v>1</v>
      </c>
      <c r="E128" s="1">
        <v>11</v>
      </c>
    </row>
    <row r="129" spans="1:17" x14ac:dyDescent="0.25">
      <c r="A129" s="1">
        <f>RANK(Tabelle2564[[#This Row],[Gesamt]],C:C,0)</f>
        <v>128</v>
      </c>
      <c r="B129" s="72" t="s">
        <v>882</v>
      </c>
      <c r="C129" s="1">
        <f t="shared" si="6"/>
        <v>11</v>
      </c>
      <c r="D129" s="1">
        <f t="shared" si="7"/>
        <v>1</v>
      </c>
      <c r="H129" s="1">
        <v>11</v>
      </c>
    </row>
    <row r="130" spans="1:17" x14ac:dyDescent="0.25">
      <c r="A130" s="1">
        <f>RANK(Tabelle2564[[#This Row],[Gesamt]],C:C,0)</f>
        <v>128</v>
      </c>
      <c r="B130" s="72" t="s">
        <v>883</v>
      </c>
      <c r="C130" s="1">
        <f t="shared" ref="C130:C135" si="8">SUM(E130:Q130)</f>
        <v>11</v>
      </c>
      <c r="D130" s="1">
        <f t="shared" ref="D130:D161" si="9">COUNT(E130:Q130)</f>
        <v>1</v>
      </c>
      <c r="H130" s="1">
        <v>11</v>
      </c>
    </row>
    <row r="131" spans="1:17" x14ac:dyDescent="0.25">
      <c r="A131" s="1">
        <f>RANK(Tabelle2564[[#This Row],[Gesamt]],C:C,0)</f>
        <v>128</v>
      </c>
      <c r="B131" s="72" t="s">
        <v>862</v>
      </c>
      <c r="C131" s="1">
        <f t="shared" si="8"/>
        <v>11</v>
      </c>
      <c r="D131" s="1">
        <f t="shared" si="9"/>
        <v>1</v>
      </c>
      <c r="J131" s="1">
        <v>11</v>
      </c>
    </row>
    <row r="132" spans="1:17" x14ac:dyDescent="0.25">
      <c r="A132" s="1">
        <f>RANK(Tabelle2564[[#This Row],[Gesamt]],C:C,0)</f>
        <v>132</v>
      </c>
      <c r="B132" s="72" t="s">
        <v>902</v>
      </c>
      <c r="C132" s="1">
        <f t="shared" si="8"/>
        <v>10</v>
      </c>
      <c r="D132" s="1">
        <f t="shared" si="9"/>
        <v>1</v>
      </c>
      <c r="F132" s="1">
        <v>10</v>
      </c>
    </row>
    <row r="133" spans="1:17" x14ac:dyDescent="0.25">
      <c r="A133" s="1">
        <f>RANK(Tabelle2564[[#This Row],[Gesamt]],C:C,0)</f>
        <v>132</v>
      </c>
      <c r="B133" s="72" t="s">
        <v>800</v>
      </c>
      <c r="C133" s="1">
        <f t="shared" si="8"/>
        <v>10</v>
      </c>
      <c r="D133" s="1">
        <f t="shared" si="9"/>
        <v>1</v>
      </c>
      <c r="Q133" s="1">
        <v>10</v>
      </c>
    </row>
    <row r="134" spans="1:17" x14ac:dyDescent="0.25">
      <c r="A134" s="1">
        <f>RANK(Tabelle2564[[#This Row],[Gesamt]],C:C,0)</f>
        <v>134</v>
      </c>
      <c r="B134" s="72" t="s">
        <v>873</v>
      </c>
      <c r="C134" s="1">
        <f t="shared" si="8"/>
        <v>9</v>
      </c>
      <c r="D134" s="1">
        <f t="shared" si="9"/>
        <v>1</v>
      </c>
      <c r="I134" s="1">
        <v>9</v>
      </c>
    </row>
    <row r="135" spans="1:17" x14ac:dyDescent="0.25">
      <c r="A135" s="1">
        <f>RANK(Tabelle2564[[#This Row],[Gesamt]],C:C,0)</f>
        <v>134</v>
      </c>
      <c r="B135" s="72" t="s">
        <v>839</v>
      </c>
      <c r="C135" s="1">
        <f t="shared" si="8"/>
        <v>9</v>
      </c>
      <c r="D135" s="1">
        <f t="shared" si="9"/>
        <v>1</v>
      </c>
      <c r="M135" s="1">
        <v>9</v>
      </c>
    </row>
    <row r="137" spans="1:17" x14ac:dyDescent="0.25">
      <c r="B137" s="72" t="s">
        <v>781</v>
      </c>
      <c r="C137" s="1">
        <f>COUNT(Tabelle2564[Gesamt])</f>
        <v>134</v>
      </c>
      <c r="E137" s="1">
        <f>COUNTA(Tabelle2564[10.04.])</f>
        <v>26</v>
      </c>
      <c r="F137" s="1">
        <f>COUNTA(Tabelle2564[03.04.])</f>
        <v>26</v>
      </c>
      <c r="G137" s="1">
        <f>COUNTA(Tabelle2564[27.03.])</f>
        <v>23</v>
      </c>
      <c r="H137" s="1">
        <f>COUNTA(Tabelle2564[20.03.])</f>
        <v>23</v>
      </c>
      <c r="I137" s="1">
        <f>COUNTA(Tabelle2564[13.03.])</f>
        <v>22</v>
      </c>
      <c r="J137" s="1">
        <f>COUNTA(Tabelle2564[06.03.])</f>
        <v>22</v>
      </c>
      <c r="K137" s="1">
        <f>COUNTA(Tabelle2564[28.02.])</f>
        <v>23</v>
      </c>
      <c r="L137" s="1">
        <f>COUNTA(Tabelle2564[20.02.])</f>
        <v>18</v>
      </c>
      <c r="M137" s="1">
        <f>COUNTA(Tabelle2564[13.02.])</f>
        <v>22</v>
      </c>
      <c r="N137" s="1">
        <f>COUNTA(Tabelle2564[06.02.])</f>
        <v>19</v>
      </c>
      <c r="O137" s="1">
        <f>COUNTA(Tabelle2564[30.01.])</f>
        <v>22</v>
      </c>
      <c r="P137" s="1">
        <f>COUNTA(Tabelle2564[23.01.])</f>
        <v>19</v>
      </c>
      <c r="Q137" s="1">
        <f>COUNTA(Tabelle2564[16.01.])</f>
        <v>23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0"/>
  <sheetViews>
    <sheetView zoomScaleNormal="100" workbookViewId="0">
      <selection activeCell="C13" sqref="C13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561</v>
      </c>
      <c r="D1" s="37" t="s">
        <v>577</v>
      </c>
      <c r="E1" s="37" t="s">
        <v>771</v>
      </c>
    </row>
    <row r="2" spans="1:5" ht="15.75" thickBot="1" x14ac:dyDescent="0.25">
      <c r="A2" s="35">
        <v>45673</v>
      </c>
      <c r="B2" s="34" t="s">
        <v>572</v>
      </c>
      <c r="C2" s="34" t="s">
        <v>782</v>
      </c>
      <c r="D2" s="34">
        <v>38</v>
      </c>
      <c r="E2" s="34">
        <v>23</v>
      </c>
    </row>
    <row r="3" spans="1:5" ht="15.75" thickBot="1" x14ac:dyDescent="0.25">
      <c r="A3" s="35">
        <v>45680</v>
      </c>
      <c r="B3" s="34" t="s">
        <v>554</v>
      </c>
      <c r="C3" s="34" t="s">
        <v>59</v>
      </c>
      <c r="D3" s="34">
        <v>39</v>
      </c>
      <c r="E3" s="34">
        <v>19</v>
      </c>
    </row>
    <row r="4" spans="1:5" ht="15.75" thickBot="1" x14ac:dyDescent="0.25">
      <c r="A4" s="35">
        <v>45687</v>
      </c>
      <c r="B4" s="34" t="s">
        <v>784</v>
      </c>
      <c r="C4" s="34" t="s">
        <v>831</v>
      </c>
      <c r="D4" s="34">
        <v>27</v>
      </c>
      <c r="E4" s="34">
        <v>22</v>
      </c>
    </row>
    <row r="5" spans="1:5" ht="15.75" thickBot="1" x14ac:dyDescent="0.25">
      <c r="A5" s="35">
        <v>45694</v>
      </c>
      <c r="B5" s="34" t="s">
        <v>539</v>
      </c>
      <c r="C5" s="34" t="s">
        <v>59</v>
      </c>
      <c r="D5" s="34">
        <v>30</v>
      </c>
      <c r="E5" s="34">
        <v>19</v>
      </c>
    </row>
    <row r="6" spans="1:5" ht="15.75" thickBot="1" x14ac:dyDescent="0.25">
      <c r="A6" s="35">
        <v>45701</v>
      </c>
      <c r="B6" s="34" t="s">
        <v>780</v>
      </c>
      <c r="C6" s="34" t="s">
        <v>802</v>
      </c>
      <c r="D6" s="34">
        <v>35</v>
      </c>
      <c r="E6" s="34">
        <v>22</v>
      </c>
    </row>
    <row r="7" spans="1:5" ht="15.75" customHeight="1" thickBot="1" x14ac:dyDescent="0.25">
      <c r="A7" s="35">
        <v>45708</v>
      </c>
      <c r="B7" s="34" t="s">
        <v>554</v>
      </c>
      <c r="C7" s="34" t="s">
        <v>62</v>
      </c>
      <c r="D7" s="34">
        <v>29</v>
      </c>
      <c r="E7" s="34">
        <v>18</v>
      </c>
    </row>
    <row r="8" spans="1:5" ht="15.75" thickBot="1" x14ac:dyDescent="0.25">
      <c r="A8" s="35">
        <v>45715</v>
      </c>
      <c r="B8" s="34" t="s">
        <v>572</v>
      </c>
      <c r="C8" s="34" t="s">
        <v>62</v>
      </c>
      <c r="D8" s="34">
        <v>32</v>
      </c>
      <c r="E8" s="34">
        <v>23</v>
      </c>
    </row>
    <row r="9" spans="1:5" ht="30.75" thickBot="1" x14ac:dyDescent="0.25">
      <c r="A9" s="35">
        <v>45722</v>
      </c>
      <c r="B9" s="34" t="s">
        <v>539</v>
      </c>
      <c r="C9" s="34" t="s">
        <v>854</v>
      </c>
      <c r="D9" s="34">
        <v>35</v>
      </c>
      <c r="E9" s="34">
        <v>22</v>
      </c>
    </row>
    <row r="10" spans="1:5" ht="15.75" thickBot="1" x14ac:dyDescent="0.25">
      <c r="A10" s="35">
        <v>45729</v>
      </c>
      <c r="B10" s="34" t="s">
        <v>553</v>
      </c>
      <c r="C10" s="34" t="s">
        <v>87</v>
      </c>
      <c r="D10" s="34">
        <v>32</v>
      </c>
      <c r="E10" s="34">
        <v>22</v>
      </c>
    </row>
    <row r="11" spans="1:5" ht="15.75" thickBot="1" x14ac:dyDescent="0.25">
      <c r="A11" s="35">
        <v>45736</v>
      </c>
      <c r="B11" s="34" t="s">
        <v>865</v>
      </c>
      <c r="C11" s="34" t="s">
        <v>62</v>
      </c>
      <c r="D11" s="34">
        <v>30</v>
      </c>
      <c r="E11" s="34">
        <v>23</v>
      </c>
    </row>
    <row r="12" spans="1:5" ht="15.75" thickBot="1" x14ac:dyDescent="0.25">
      <c r="A12" s="35">
        <v>45743</v>
      </c>
      <c r="B12" s="34" t="s">
        <v>572</v>
      </c>
      <c r="C12" s="34" t="s">
        <v>782</v>
      </c>
      <c r="D12" s="34">
        <v>39</v>
      </c>
      <c r="E12" s="34">
        <v>23</v>
      </c>
    </row>
    <row r="13" spans="1:5" ht="15.75" thickBot="1" x14ac:dyDescent="0.25">
      <c r="A13" s="35">
        <v>45750</v>
      </c>
      <c r="B13" s="34" t="s">
        <v>539</v>
      </c>
      <c r="C13" s="34" t="s">
        <v>892</v>
      </c>
      <c r="D13" s="34">
        <v>29</v>
      </c>
      <c r="E13" s="34">
        <v>26</v>
      </c>
    </row>
    <row r="14" spans="1:5" ht="15.75" thickBot="1" x14ac:dyDescent="0.25">
      <c r="A14" s="35">
        <v>45757</v>
      </c>
      <c r="B14" s="34" t="s">
        <v>554</v>
      </c>
      <c r="C14" s="34"/>
      <c r="D14" s="34"/>
      <c r="E14" s="34"/>
    </row>
    <row r="15" spans="1:5" ht="15.75" thickBot="1" x14ac:dyDescent="0.25">
      <c r="A15" s="35">
        <v>45764</v>
      </c>
      <c r="B15" s="34" t="s">
        <v>554</v>
      </c>
      <c r="C15" s="34"/>
      <c r="D15" s="34"/>
      <c r="E15" s="34"/>
    </row>
    <row r="16" spans="1:5" ht="15.75" thickBot="1" x14ac:dyDescent="0.25">
      <c r="A16" s="35">
        <v>45771</v>
      </c>
      <c r="B16" s="34" t="s">
        <v>784</v>
      </c>
      <c r="C16" s="34"/>
      <c r="D16" s="34"/>
      <c r="E16" s="34"/>
    </row>
    <row r="17" spans="1:5" ht="15.75" thickBot="1" x14ac:dyDescent="0.25">
      <c r="A17" s="35">
        <v>45778</v>
      </c>
      <c r="B17" s="34" t="s">
        <v>539</v>
      </c>
      <c r="C17" s="34"/>
      <c r="D17" s="34"/>
      <c r="E17" s="34"/>
    </row>
    <row r="18" spans="1:5" ht="15.75" thickBot="1" x14ac:dyDescent="0.25">
      <c r="A18" s="35">
        <v>45785</v>
      </c>
      <c r="B18" s="34" t="s">
        <v>864</v>
      </c>
      <c r="C18" s="34"/>
      <c r="D18" s="34"/>
      <c r="E18" s="34"/>
    </row>
    <row r="19" spans="1:5" ht="15.75" thickBot="1" x14ac:dyDescent="0.25">
      <c r="A19" s="35">
        <v>45792</v>
      </c>
      <c r="B19" s="34" t="s">
        <v>553</v>
      </c>
      <c r="C19" s="34"/>
      <c r="D19" s="34"/>
      <c r="E19" s="34"/>
    </row>
    <row r="20" spans="1:5" ht="15.75" thickBot="1" x14ac:dyDescent="0.25">
      <c r="A20" s="35">
        <v>45799</v>
      </c>
      <c r="B20" s="34" t="s">
        <v>784</v>
      </c>
      <c r="C20" s="34"/>
      <c r="D20" s="34"/>
      <c r="E20" s="34"/>
    </row>
    <row r="21" spans="1:5" ht="15.75" thickBot="1" x14ac:dyDescent="0.25">
      <c r="A21" s="35">
        <v>45806</v>
      </c>
      <c r="B21" s="34" t="s">
        <v>884</v>
      </c>
      <c r="C21" s="34"/>
      <c r="D21" s="34"/>
      <c r="E21" s="34"/>
    </row>
    <row r="22" spans="1:5" ht="15.75" thickBot="1" x14ac:dyDescent="0.25">
      <c r="A22" s="35">
        <v>45813</v>
      </c>
      <c r="B22" s="34" t="s">
        <v>539</v>
      </c>
      <c r="C22" s="34"/>
      <c r="D22" s="34"/>
      <c r="E22" s="34"/>
    </row>
    <row r="23" spans="1:5" ht="15.75" thickBot="1" x14ac:dyDescent="0.25">
      <c r="A23" s="35">
        <v>45820</v>
      </c>
      <c r="B23" s="34"/>
      <c r="C23" s="34"/>
      <c r="D23" s="34"/>
      <c r="E23" s="34"/>
    </row>
    <row r="24" spans="1:5" ht="15.75" thickBot="1" x14ac:dyDescent="0.25">
      <c r="A24" s="35">
        <v>45827</v>
      </c>
      <c r="B24" s="34"/>
      <c r="C24" s="34"/>
      <c r="D24" s="34"/>
      <c r="E24" s="34"/>
    </row>
    <row r="25" spans="1:5" ht="15.75" thickBot="1" x14ac:dyDescent="0.25">
      <c r="A25" s="35">
        <v>45834</v>
      </c>
      <c r="B25" s="34"/>
      <c r="C25" s="34"/>
      <c r="D25" s="34"/>
      <c r="E25" s="34"/>
    </row>
    <row r="26" spans="1:5" ht="15.75" thickBot="1" x14ac:dyDescent="0.25">
      <c r="A26" s="35">
        <v>45841</v>
      </c>
      <c r="B26" s="34"/>
      <c r="C26" s="34"/>
      <c r="D26" s="34"/>
      <c r="E26" s="34"/>
    </row>
    <row r="27" spans="1:5" ht="15.75" thickBot="1" x14ac:dyDescent="0.25">
      <c r="A27" s="35">
        <v>45848</v>
      </c>
      <c r="B27" s="34"/>
      <c r="C27" s="34"/>
      <c r="D27" s="34"/>
      <c r="E27" s="34"/>
    </row>
    <row r="28" spans="1:5" ht="15.75" thickBot="1" x14ac:dyDescent="0.25">
      <c r="A28" s="35">
        <v>45855</v>
      </c>
      <c r="B28" s="34"/>
      <c r="C28" s="34"/>
      <c r="D28" s="34"/>
      <c r="E28" s="34"/>
    </row>
    <row r="29" spans="1:5" ht="15.75" thickBot="1" x14ac:dyDescent="0.25">
      <c r="A29" s="35">
        <v>45862</v>
      </c>
      <c r="B29" s="34"/>
      <c r="C29" s="34"/>
      <c r="D29" s="34"/>
      <c r="E29" s="34"/>
    </row>
    <row r="30" spans="1:5" ht="15.75" thickBot="1" x14ac:dyDescent="0.25">
      <c r="A30" s="35">
        <v>45869</v>
      </c>
      <c r="B30" s="34"/>
      <c r="C30" s="34"/>
      <c r="D30" s="34"/>
      <c r="E30" s="34"/>
    </row>
    <row r="31" spans="1:5" ht="15.75" thickBot="1" x14ac:dyDescent="0.25">
      <c r="A31" s="35">
        <v>45876</v>
      </c>
      <c r="B31" s="34"/>
      <c r="C31" s="34"/>
      <c r="D31" s="34"/>
      <c r="E31" s="34"/>
    </row>
    <row r="32" spans="1:5" ht="15.75" thickBot="1" x14ac:dyDescent="0.25">
      <c r="A32" s="35">
        <v>45883</v>
      </c>
      <c r="B32" s="34"/>
      <c r="C32" s="34"/>
      <c r="D32" s="34"/>
      <c r="E32" s="34"/>
    </row>
    <row r="33" spans="1:5" ht="15.75" thickBot="1" x14ac:dyDescent="0.25">
      <c r="A33" s="35">
        <v>45890</v>
      </c>
      <c r="B33" s="34"/>
      <c r="C33" s="34"/>
      <c r="D33" s="34"/>
      <c r="E33" s="34"/>
    </row>
    <row r="34" spans="1:5" ht="15.75" thickBot="1" x14ac:dyDescent="0.25">
      <c r="A34" s="35">
        <v>45897</v>
      </c>
      <c r="B34" s="34"/>
      <c r="C34" s="34"/>
      <c r="D34" s="34"/>
      <c r="E34" s="34"/>
    </row>
    <row r="35" spans="1:5" ht="15.75" thickBot="1" x14ac:dyDescent="0.25">
      <c r="A35" s="35">
        <v>45904</v>
      </c>
      <c r="B35" s="34"/>
      <c r="C35" s="34"/>
      <c r="D35" s="34"/>
      <c r="E35" s="34"/>
    </row>
    <row r="36" spans="1:5" ht="15.75" thickBot="1" x14ac:dyDescent="0.25">
      <c r="A36" s="35">
        <v>45911</v>
      </c>
      <c r="B36" s="34"/>
      <c r="C36" s="34"/>
      <c r="D36" s="34"/>
      <c r="E36" s="34"/>
    </row>
    <row r="37" spans="1:5" ht="15.75" thickBot="1" x14ac:dyDescent="0.25">
      <c r="A37" s="35">
        <v>45918</v>
      </c>
      <c r="B37" s="34"/>
      <c r="C37" s="34"/>
      <c r="D37" s="34"/>
      <c r="E37" s="34"/>
    </row>
    <row r="38" spans="1:5" ht="15.75" thickBot="1" x14ac:dyDescent="0.25">
      <c r="A38" s="35">
        <v>45925</v>
      </c>
      <c r="B38" s="34"/>
      <c r="C38" s="34"/>
      <c r="D38" s="34"/>
      <c r="E38" s="34"/>
    </row>
    <row r="39" spans="1:5" ht="15.75" thickBot="1" x14ac:dyDescent="0.25">
      <c r="A39" s="35">
        <v>45932</v>
      </c>
      <c r="B39" s="34"/>
      <c r="C39" s="34"/>
      <c r="D39" s="34"/>
      <c r="E39" s="34"/>
    </row>
    <row r="40" spans="1:5" ht="15.75" thickBot="1" x14ac:dyDescent="0.25">
      <c r="A40" s="35">
        <v>45939</v>
      </c>
      <c r="B40" s="34"/>
      <c r="C40" s="34"/>
      <c r="D40" s="34"/>
      <c r="E40" s="34"/>
    </row>
    <row r="41" spans="1:5" ht="15.75" thickBot="1" x14ac:dyDescent="0.25">
      <c r="A41" s="35">
        <v>45946</v>
      </c>
      <c r="B41" s="34"/>
      <c r="C41" s="34"/>
      <c r="D41" s="34"/>
      <c r="E41" s="34"/>
    </row>
    <row r="42" spans="1:5" ht="15.75" thickBot="1" x14ac:dyDescent="0.25">
      <c r="A42" s="35">
        <v>45953</v>
      </c>
      <c r="B42" s="34"/>
      <c r="C42" s="34"/>
      <c r="D42" s="34"/>
      <c r="E42" s="34"/>
    </row>
    <row r="43" spans="1:5" ht="15.75" thickBot="1" x14ac:dyDescent="0.25">
      <c r="A43" s="35">
        <v>45960</v>
      </c>
      <c r="B43" s="34"/>
      <c r="C43" s="34"/>
      <c r="D43" s="34"/>
      <c r="E43" s="34"/>
    </row>
    <row r="44" spans="1:5" ht="15.75" thickBot="1" x14ac:dyDescent="0.25">
      <c r="A44" s="35">
        <v>45967</v>
      </c>
      <c r="B44" s="34"/>
      <c r="C44" s="34"/>
      <c r="D44" s="34"/>
      <c r="E44" s="34"/>
    </row>
    <row r="45" spans="1:5" ht="15.75" thickBot="1" x14ac:dyDescent="0.25">
      <c r="A45" s="35">
        <v>45974</v>
      </c>
      <c r="B45" s="34"/>
      <c r="C45" s="34"/>
      <c r="D45" s="34"/>
      <c r="E45" s="34"/>
    </row>
    <row r="46" spans="1:5" ht="15.75" thickBot="1" x14ac:dyDescent="0.25">
      <c r="A46" s="35">
        <v>45981</v>
      </c>
      <c r="B46" s="34"/>
      <c r="C46" s="34"/>
      <c r="D46" s="34"/>
      <c r="E46" s="34"/>
    </row>
    <row r="47" spans="1:5" ht="15.75" thickBot="1" x14ac:dyDescent="0.25">
      <c r="A47" s="35">
        <v>45988</v>
      </c>
      <c r="B47" s="34"/>
      <c r="C47" s="34"/>
      <c r="D47" s="34"/>
      <c r="E47" s="34"/>
    </row>
    <row r="48" spans="1:5" ht="15.75" thickBot="1" x14ac:dyDescent="0.25">
      <c r="A48" s="35">
        <v>45995</v>
      </c>
      <c r="B48" s="34"/>
      <c r="C48" s="34"/>
      <c r="D48" s="34"/>
      <c r="E48" s="34"/>
    </row>
    <row r="49" spans="1:5" ht="15.75" thickBot="1" x14ac:dyDescent="0.25">
      <c r="A49" s="35">
        <v>46002</v>
      </c>
      <c r="B49" s="34"/>
      <c r="C49" s="34"/>
      <c r="D49" s="34"/>
      <c r="E49" s="34"/>
    </row>
    <row r="50" spans="1:5" ht="15.75" thickBot="1" x14ac:dyDescent="0.25">
      <c r="A50" s="35">
        <v>46009</v>
      </c>
      <c r="B50" s="34"/>
      <c r="C50" s="34"/>
      <c r="D50" s="34"/>
      <c r="E50" s="34"/>
    </row>
    <row r="51" spans="1:5" ht="15.75" thickBot="1" x14ac:dyDescent="0.25">
      <c r="A51" s="35">
        <v>46016</v>
      </c>
      <c r="B51" s="34"/>
      <c r="C51" s="34"/>
      <c r="D51" s="34"/>
      <c r="E51" s="34"/>
    </row>
    <row r="52" spans="1:5" ht="15.75" thickBot="1" x14ac:dyDescent="0.25">
      <c r="A52" s="35">
        <v>46023</v>
      </c>
      <c r="B52" s="34"/>
      <c r="C52" s="34"/>
      <c r="D52" s="34"/>
      <c r="E52" s="34"/>
    </row>
    <row r="53" spans="1:5" ht="15.75" thickBot="1" x14ac:dyDescent="0.25">
      <c r="A53" s="35">
        <v>46030</v>
      </c>
      <c r="B53" s="34"/>
      <c r="C53" s="34"/>
      <c r="D53" s="34"/>
      <c r="E53" s="34"/>
    </row>
    <row r="54" spans="1:5" ht="15.75" thickBot="1" x14ac:dyDescent="0.25">
      <c r="A54" s="35"/>
      <c r="B54" s="34"/>
      <c r="C54" s="34"/>
      <c r="D54" s="34"/>
      <c r="E54" s="34"/>
    </row>
    <row r="55" spans="1:5" ht="15.75" thickBot="1" x14ac:dyDescent="0.25">
      <c r="A55" s="35"/>
      <c r="B55" s="34"/>
      <c r="C55" s="34"/>
      <c r="D55" s="34"/>
      <c r="E55" s="34"/>
    </row>
    <row r="62" spans="1:5" ht="15.75" x14ac:dyDescent="0.25">
      <c r="A62" s="55" t="s">
        <v>538</v>
      </c>
      <c r="B62" s="57" t="s">
        <v>786</v>
      </c>
    </row>
    <row r="63" spans="1:5" ht="15.75" x14ac:dyDescent="0.25">
      <c r="A63" s="56" t="s">
        <v>539</v>
      </c>
      <c r="B63" s="58">
        <f t="shared" ref="B63:B70" si="0">COUNTIF($B$2:$B$53,A63)</f>
        <v>5</v>
      </c>
    </row>
    <row r="64" spans="1:5" ht="15.75" x14ac:dyDescent="0.25">
      <c r="A64" s="56" t="s">
        <v>554</v>
      </c>
      <c r="B64" s="58">
        <f t="shared" si="0"/>
        <v>4</v>
      </c>
    </row>
    <row r="65" spans="1:4" ht="15.75" x14ac:dyDescent="0.25">
      <c r="A65" s="56" t="s">
        <v>784</v>
      </c>
      <c r="B65" s="58">
        <f t="shared" si="0"/>
        <v>3</v>
      </c>
    </row>
    <row r="66" spans="1:4" ht="15.75" x14ac:dyDescent="0.25">
      <c r="A66" s="56" t="s">
        <v>572</v>
      </c>
      <c r="B66" s="58">
        <f t="shared" si="0"/>
        <v>3</v>
      </c>
    </row>
    <row r="67" spans="1:4" ht="15.75" x14ac:dyDescent="0.25">
      <c r="A67" s="56" t="s">
        <v>553</v>
      </c>
      <c r="B67" s="58">
        <f t="shared" si="0"/>
        <v>2</v>
      </c>
    </row>
    <row r="68" spans="1:4" ht="15.75" x14ac:dyDescent="0.25">
      <c r="A68" s="56" t="s">
        <v>780</v>
      </c>
      <c r="B68" s="58">
        <f t="shared" si="0"/>
        <v>1</v>
      </c>
    </row>
    <row r="69" spans="1:4" ht="15.75" x14ac:dyDescent="0.25">
      <c r="A69" s="56" t="s">
        <v>555</v>
      </c>
      <c r="B69" s="58">
        <f t="shared" si="0"/>
        <v>0</v>
      </c>
    </row>
    <row r="70" spans="1:4" ht="15.75" x14ac:dyDescent="0.25">
      <c r="A70" s="56" t="s">
        <v>785</v>
      </c>
      <c r="B70" s="58">
        <f t="shared" si="0"/>
        <v>0</v>
      </c>
    </row>
    <row r="73" spans="1:4" x14ac:dyDescent="0.2">
      <c r="A73" s="33"/>
      <c r="B73" s="33"/>
      <c r="C73" s="33"/>
      <c r="D73" s="33"/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</sheetData>
  <sortState xmlns:xlrd2="http://schemas.microsoft.com/office/spreadsheetml/2017/richdata2" ref="A63:B70">
    <sortCondition descending="1" ref="B63:B7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3" sqref="B3:B11"/>
    </sheetView>
  </sheetViews>
  <sheetFormatPr baseColWidth="10" defaultColWidth="9.140625" defaultRowHeight="15" x14ac:dyDescent="0.25"/>
  <cols>
    <col min="1" max="1" width="2.28515625" style="70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5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5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66">
        <v>1</v>
      </c>
      <c r="B3" s="63"/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67">
        <v>2</v>
      </c>
      <c r="B4" s="62"/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66">
        <v>3</v>
      </c>
      <c r="B5" s="63"/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67">
        <v>4</v>
      </c>
      <c r="B6" s="62"/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66">
        <v>5</v>
      </c>
      <c r="B7" s="63"/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67">
        <v>6</v>
      </c>
      <c r="B8" s="62"/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66">
        <v>7</v>
      </c>
      <c r="B9" s="63"/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67">
        <v>8</v>
      </c>
      <c r="B10" s="62"/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66">
        <v>9</v>
      </c>
      <c r="B11" s="63"/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67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66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67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66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67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66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67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66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67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66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68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69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68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69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68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69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68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69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68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69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68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69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68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69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68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69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68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69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68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69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68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69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68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69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68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69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68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69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zoomScaleNormal="100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560</v>
      </c>
      <c r="D1" s="27" t="s">
        <v>779</v>
      </c>
      <c r="E1" s="27" t="s">
        <v>777</v>
      </c>
      <c r="F1" s="27" t="s">
        <v>776</v>
      </c>
      <c r="G1" s="27" t="s">
        <v>764</v>
      </c>
      <c r="H1" s="27" t="s">
        <v>763</v>
      </c>
      <c r="I1" s="27" t="s">
        <v>758</v>
      </c>
      <c r="J1" s="28" t="s">
        <v>751</v>
      </c>
      <c r="K1" s="27" t="s">
        <v>752</v>
      </c>
      <c r="L1" s="27" t="s">
        <v>750</v>
      </c>
      <c r="M1" s="27" t="s">
        <v>745</v>
      </c>
      <c r="N1" s="27" t="s">
        <v>743</v>
      </c>
      <c r="O1" s="27" t="s">
        <v>737</v>
      </c>
      <c r="P1" s="27" t="s">
        <v>733</v>
      </c>
      <c r="Q1" s="27" t="s">
        <v>727</v>
      </c>
      <c r="R1" s="27" t="s">
        <v>719</v>
      </c>
      <c r="S1" s="27" t="s">
        <v>706</v>
      </c>
      <c r="T1" s="27" t="s">
        <v>697</v>
      </c>
      <c r="U1" s="27" t="s">
        <v>696</v>
      </c>
      <c r="V1" s="27" t="s">
        <v>684</v>
      </c>
      <c r="W1" s="27" t="s">
        <v>683</v>
      </c>
      <c r="X1" s="27" t="s">
        <v>671</v>
      </c>
      <c r="Y1" s="27" t="s">
        <v>672</v>
      </c>
      <c r="Z1" s="27" t="s">
        <v>669</v>
      </c>
      <c r="AA1" s="27" t="s">
        <v>665</v>
      </c>
      <c r="AB1" s="27" t="s">
        <v>656</v>
      </c>
      <c r="AC1" s="27" t="s">
        <v>657</v>
      </c>
      <c r="AD1" s="27" t="s">
        <v>658</v>
      </c>
      <c r="AE1" s="27" t="s">
        <v>650</v>
      </c>
      <c r="AF1" s="27" t="s">
        <v>646</v>
      </c>
      <c r="AG1" s="27" t="s">
        <v>640</v>
      </c>
      <c r="AH1" s="27" t="s">
        <v>633</v>
      </c>
      <c r="AI1" s="27" t="s">
        <v>630</v>
      </c>
      <c r="AJ1" s="27" t="s">
        <v>629</v>
      </c>
      <c r="AK1" s="27" t="s">
        <v>626</v>
      </c>
      <c r="AL1" s="27" t="s">
        <v>621</v>
      </c>
      <c r="AM1" s="27" t="s">
        <v>628</v>
      </c>
      <c r="AN1" s="27" t="s">
        <v>612</v>
      </c>
      <c r="AO1" s="27" t="s">
        <v>605</v>
      </c>
      <c r="AP1" s="27" t="s">
        <v>601</v>
      </c>
      <c r="AQ1" s="27" t="s">
        <v>595</v>
      </c>
      <c r="AR1" s="27" t="s">
        <v>589</v>
      </c>
      <c r="AS1" s="27" t="s">
        <v>585</v>
      </c>
      <c r="AT1" s="27" t="s">
        <v>579</v>
      </c>
      <c r="AU1" s="27" t="s">
        <v>578</v>
      </c>
      <c r="AV1" s="27" t="s">
        <v>573</v>
      </c>
      <c r="AW1" s="27" t="s">
        <v>568</v>
      </c>
      <c r="AX1" s="27" t="s">
        <v>562</v>
      </c>
      <c r="AY1" s="27" t="s">
        <v>556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569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559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623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587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570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762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698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558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662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574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700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661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597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557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722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675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641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691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765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583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699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588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660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655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759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766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632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748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749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613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614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761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769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768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753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712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591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639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667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586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606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620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692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724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707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709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677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634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744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731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616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729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611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651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652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760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708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710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563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618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653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668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689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747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739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721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676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636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711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564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590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738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741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720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624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686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767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734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730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723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674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615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725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704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582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571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610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617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647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694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740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735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678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580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604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635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644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778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754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607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608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609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654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663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664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726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716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679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680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596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584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565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637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642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685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693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772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701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575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566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638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666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755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756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742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728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732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713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705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714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715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681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687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688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757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717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581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599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600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603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622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645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773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774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736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702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682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659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670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770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602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631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746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775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718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703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673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576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619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625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627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695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690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643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648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567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598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649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R9" sqref="R9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592</v>
      </c>
      <c r="M1" s="6" t="s">
        <v>531</v>
      </c>
      <c r="N1" s="16" t="s">
        <v>593</v>
      </c>
      <c r="O1" s="41" t="s">
        <v>531</v>
      </c>
      <c r="P1" s="16" t="s">
        <v>594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2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45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4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42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4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45">
        <v>11</v>
      </c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42">
        <v>12</v>
      </c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42">
        <v>13</v>
      </c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45">
        <v>14</v>
      </c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42">
        <v>15</v>
      </c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45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48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2025</vt:lpstr>
      <vt:lpstr>Termine</vt:lpstr>
      <vt:lpstr>Vorlage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2025-04-13T22:21:47Z</dcterms:modified>
  <cp:category/>
  <cp:contentStatus/>
</cp:coreProperties>
</file>